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\Dokumenty\Import_Spolecne\3_PRŮVODKY ZMĚNAMI CEN\01_PRŮVODKY ZMĚNAMI CEN - TUZEMSKÉ\Změny cen 2026\"/>
    </mc:Choice>
  </mc:AlternateContent>
  <xr:revisionPtr revIDLastSave="0" documentId="13_ncr:1_{358F3B91-02DF-472D-A8CC-656AA26158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změny cen" sheetId="1" r:id="rId1"/>
  </sheets>
  <definedNames>
    <definedName name="_xlnm._FilterDatabase" localSheetId="0" hidden="1">'změny cen'!$B$2:$M$2</definedName>
    <definedName name="_xlnm.Print_Titles" localSheetId="0">'změny cen'!$1:$2</definedName>
    <definedName name="_xlnm.Print_Area" localSheetId="0">'změny cen'!$B$1:$M$197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97" i="1" l="1"/>
  <c r="P197" i="1"/>
  <c r="G197" i="1"/>
  <c r="I197" i="1"/>
  <c r="J197" i="1"/>
  <c r="L197" i="1" s="1"/>
  <c r="K197" i="1"/>
  <c r="M197" i="1"/>
  <c r="P185" i="1"/>
  <c r="P186" i="1"/>
  <c r="O187" i="1"/>
  <c r="P187" i="1"/>
  <c r="O188" i="1"/>
  <c r="P188" i="1"/>
  <c r="O189" i="1"/>
  <c r="P189" i="1"/>
  <c r="O190" i="1"/>
  <c r="P190" i="1"/>
  <c r="O191" i="1"/>
  <c r="P191" i="1"/>
  <c r="O192" i="1"/>
  <c r="P192" i="1"/>
  <c r="O193" i="1"/>
  <c r="P193" i="1"/>
  <c r="O194" i="1"/>
  <c r="P194" i="1"/>
  <c r="O195" i="1"/>
  <c r="P195" i="1"/>
  <c r="O196" i="1"/>
  <c r="P196" i="1"/>
  <c r="I185" i="1"/>
  <c r="I186" i="1"/>
  <c r="J186" i="1"/>
  <c r="L186" i="1" s="1"/>
  <c r="K186" i="1"/>
  <c r="M186" i="1" s="1"/>
  <c r="G187" i="1"/>
  <c r="I187" i="1"/>
  <c r="J187" i="1"/>
  <c r="K187" i="1"/>
  <c r="L187" i="1"/>
  <c r="M187" i="1"/>
  <c r="G188" i="1"/>
  <c r="I188" i="1"/>
  <c r="J188" i="1" s="1"/>
  <c r="L188" i="1" s="1"/>
  <c r="K188" i="1"/>
  <c r="M188" i="1" s="1"/>
  <c r="G189" i="1"/>
  <c r="I189" i="1"/>
  <c r="G190" i="1"/>
  <c r="I190" i="1"/>
  <c r="J190" i="1"/>
  <c r="K190" i="1"/>
  <c r="L190" i="1"/>
  <c r="M190" i="1"/>
  <c r="G191" i="1"/>
  <c r="I191" i="1"/>
  <c r="G192" i="1"/>
  <c r="I192" i="1"/>
  <c r="G193" i="1"/>
  <c r="I193" i="1"/>
  <c r="G194" i="1"/>
  <c r="I194" i="1"/>
  <c r="G195" i="1"/>
  <c r="I195" i="1"/>
  <c r="G196" i="1"/>
  <c r="I196" i="1"/>
  <c r="O161" i="1"/>
  <c r="P161" i="1"/>
  <c r="O162" i="1"/>
  <c r="P162" i="1"/>
  <c r="O163" i="1"/>
  <c r="P163" i="1"/>
  <c r="O164" i="1"/>
  <c r="P164" i="1"/>
  <c r="O165" i="1"/>
  <c r="P165" i="1"/>
  <c r="O166" i="1"/>
  <c r="P166" i="1"/>
  <c r="O167" i="1"/>
  <c r="P167" i="1"/>
  <c r="O168" i="1"/>
  <c r="P168" i="1"/>
  <c r="O169" i="1"/>
  <c r="P169" i="1"/>
  <c r="O170" i="1"/>
  <c r="P170" i="1"/>
  <c r="O171" i="1"/>
  <c r="P171" i="1"/>
  <c r="O172" i="1"/>
  <c r="P172" i="1"/>
  <c r="O173" i="1"/>
  <c r="P173" i="1"/>
  <c r="O174" i="1"/>
  <c r="P174" i="1"/>
  <c r="O175" i="1"/>
  <c r="P175" i="1"/>
  <c r="O176" i="1"/>
  <c r="P176" i="1"/>
  <c r="O177" i="1"/>
  <c r="P177" i="1"/>
  <c r="O178" i="1"/>
  <c r="P178" i="1"/>
  <c r="O179" i="1"/>
  <c r="P179" i="1"/>
  <c r="O180" i="1"/>
  <c r="P180" i="1"/>
  <c r="O181" i="1"/>
  <c r="P181" i="1"/>
  <c r="O182" i="1"/>
  <c r="P182" i="1"/>
  <c r="O183" i="1"/>
  <c r="P183" i="1"/>
  <c r="O184" i="1"/>
  <c r="P184" i="1"/>
  <c r="G161" i="1"/>
  <c r="I161" i="1"/>
  <c r="J161" i="1" s="1"/>
  <c r="L161" i="1" s="1"/>
  <c r="K161" i="1"/>
  <c r="M161" i="1"/>
  <c r="G162" i="1"/>
  <c r="I162" i="1"/>
  <c r="G163" i="1"/>
  <c r="I163" i="1"/>
  <c r="G164" i="1"/>
  <c r="I164" i="1"/>
  <c r="G165" i="1"/>
  <c r="I165" i="1"/>
  <c r="G166" i="1"/>
  <c r="I166" i="1"/>
  <c r="G167" i="1"/>
  <c r="I167" i="1"/>
  <c r="G168" i="1"/>
  <c r="I168" i="1"/>
  <c r="G169" i="1"/>
  <c r="I169" i="1"/>
  <c r="J169" i="1" s="1"/>
  <c r="L169" i="1" s="1"/>
  <c r="K169" i="1"/>
  <c r="M169" i="1" s="1"/>
  <c r="G170" i="1"/>
  <c r="I170" i="1"/>
  <c r="G171" i="1"/>
  <c r="I171" i="1"/>
  <c r="J171" i="1" s="1"/>
  <c r="L171" i="1" s="1"/>
  <c r="K171" i="1"/>
  <c r="M171" i="1" s="1"/>
  <c r="G172" i="1"/>
  <c r="I172" i="1"/>
  <c r="J172" i="1" s="1"/>
  <c r="L172" i="1" s="1"/>
  <c r="K172" i="1"/>
  <c r="M172" i="1" s="1"/>
  <c r="G173" i="1"/>
  <c r="I173" i="1"/>
  <c r="J173" i="1" s="1"/>
  <c r="L173" i="1" s="1"/>
  <c r="K173" i="1"/>
  <c r="M173" i="1" s="1"/>
  <c r="G174" i="1"/>
  <c r="I174" i="1"/>
  <c r="G175" i="1"/>
  <c r="I175" i="1"/>
  <c r="J175" i="1" s="1"/>
  <c r="L175" i="1" s="1"/>
  <c r="K175" i="1"/>
  <c r="M175" i="1" s="1"/>
  <c r="G176" i="1"/>
  <c r="I176" i="1"/>
  <c r="G177" i="1"/>
  <c r="I177" i="1"/>
  <c r="G178" i="1"/>
  <c r="I178" i="1"/>
  <c r="G179" i="1"/>
  <c r="I179" i="1"/>
  <c r="G180" i="1"/>
  <c r="I180" i="1"/>
  <c r="G181" i="1"/>
  <c r="I181" i="1"/>
  <c r="G182" i="1"/>
  <c r="I182" i="1"/>
  <c r="G183" i="1"/>
  <c r="I183" i="1"/>
  <c r="G184" i="1"/>
  <c r="I184" i="1"/>
  <c r="O64" i="1"/>
  <c r="P64" i="1"/>
  <c r="O65" i="1"/>
  <c r="P65" i="1"/>
  <c r="O66" i="1"/>
  <c r="P66" i="1"/>
  <c r="O67" i="1"/>
  <c r="P67" i="1"/>
  <c r="O68" i="1"/>
  <c r="P68" i="1"/>
  <c r="O69" i="1"/>
  <c r="P69" i="1"/>
  <c r="O70" i="1"/>
  <c r="P70" i="1"/>
  <c r="O71" i="1"/>
  <c r="P71" i="1"/>
  <c r="O72" i="1"/>
  <c r="P72" i="1"/>
  <c r="O73" i="1"/>
  <c r="P73" i="1"/>
  <c r="O74" i="1"/>
  <c r="P74" i="1"/>
  <c r="O75" i="1"/>
  <c r="P75" i="1"/>
  <c r="O76" i="1"/>
  <c r="P76" i="1"/>
  <c r="O77" i="1"/>
  <c r="P77" i="1"/>
  <c r="O78" i="1"/>
  <c r="P78" i="1"/>
  <c r="O79" i="1"/>
  <c r="P79" i="1"/>
  <c r="O80" i="1"/>
  <c r="P80" i="1"/>
  <c r="O81" i="1"/>
  <c r="P81" i="1"/>
  <c r="O82" i="1"/>
  <c r="P82" i="1"/>
  <c r="O83" i="1"/>
  <c r="P83" i="1"/>
  <c r="O84" i="1"/>
  <c r="P84" i="1"/>
  <c r="O85" i="1"/>
  <c r="P85" i="1"/>
  <c r="O86" i="1"/>
  <c r="P86" i="1"/>
  <c r="O87" i="1"/>
  <c r="P87" i="1"/>
  <c r="O88" i="1"/>
  <c r="P88" i="1"/>
  <c r="O89" i="1"/>
  <c r="P89" i="1"/>
  <c r="O90" i="1"/>
  <c r="P90" i="1"/>
  <c r="O91" i="1"/>
  <c r="P91" i="1"/>
  <c r="O92" i="1"/>
  <c r="P92" i="1"/>
  <c r="O93" i="1"/>
  <c r="P93" i="1"/>
  <c r="O94" i="1"/>
  <c r="P94" i="1"/>
  <c r="O95" i="1"/>
  <c r="P95" i="1"/>
  <c r="O96" i="1"/>
  <c r="P96" i="1"/>
  <c r="O97" i="1"/>
  <c r="P97" i="1"/>
  <c r="O98" i="1"/>
  <c r="P98" i="1"/>
  <c r="O99" i="1"/>
  <c r="P99" i="1"/>
  <c r="O100" i="1"/>
  <c r="P100" i="1"/>
  <c r="O101" i="1"/>
  <c r="P101" i="1"/>
  <c r="O102" i="1"/>
  <c r="P102" i="1"/>
  <c r="O103" i="1"/>
  <c r="P103" i="1"/>
  <c r="O104" i="1"/>
  <c r="P104" i="1"/>
  <c r="O105" i="1"/>
  <c r="P105" i="1"/>
  <c r="O106" i="1"/>
  <c r="P106" i="1"/>
  <c r="O107" i="1"/>
  <c r="P107" i="1"/>
  <c r="O108" i="1"/>
  <c r="P108" i="1"/>
  <c r="O109" i="1"/>
  <c r="P109" i="1"/>
  <c r="O110" i="1"/>
  <c r="P110" i="1"/>
  <c r="O111" i="1"/>
  <c r="P111" i="1"/>
  <c r="O112" i="1"/>
  <c r="P112" i="1"/>
  <c r="O113" i="1"/>
  <c r="P113" i="1"/>
  <c r="O114" i="1"/>
  <c r="P114" i="1"/>
  <c r="O115" i="1"/>
  <c r="P115" i="1"/>
  <c r="O116" i="1"/>
  <c r="P116" i="1"/>
  <c r="O117" i="1"/>
  <c r="P117" i="1"/>
  <c r="O118" i="1"/>
  <c r="P118" i="1"/>
  <c r="O119" i="1"/>
  <c r="P119" i="1"/>
  <c r="O120" i="1"/>
  <c r="P120" i="1"/>
  <c r="O121" i="1"/>
  <c r="P121" i="1"/>
  <c r="O122" i="1"/>
  <c r="P122" i="1"/>
  <c r="O123" i="1"/>
  <c r="P123" i="1"/>
  <c r="O124" i="1"/>
  <c r="P124" i="1"/>
  <c r="O125" i="1"/>
  <c r="P125" i="1"/>
  <c r="O126" i="1"/>
  <c r="P126" i="1"/>
  <c r="O127" i="1"/>
  <c r="P127" i="1"/>
  <c r="O128" i="1"/>
  <c r="P128" i="1"/>
  <c r="O129" i="1"/>
  <c r="P129" i="1"/>
  <c r="O130" i="1"/>
  <c r="P130" i="1"/>
  <c r="O131" i="1"/>
  <c r="P131" i="1"/>
  <c r="O132" i="1"/>
  <c r="P132" i="1"/>
  <c r="O133" i="1"/>
  <c r="P133" i="1"/>
  <c r="I133" i="1" s="1"/>
  <c r="O134" i="1"/>
  <c r="P134" i="1"/>
  <c r="O135" i="1"/>
  <c r="P135" i="1"/>
  <c r="O136" i="1"/>
  <c r="P136" i="1"/>
  <c r="O137" i="1"/>
  <c r="P137" i="1"/>
  <c r="O138" i="1"/>
  <c r="P138" i="1"/>
  <c r="O139" i="1"/>
  <c r="P139" i="1"/>
  <c r="O140" i="1"/>
  <c r="P140" i="1"/>
  <c r="O141" i="1"/>
  <c r="P141" i="1"/>
  <c r="O142" i="1"/>
  <c r="P142" i="1"/>
  <c r="O143" i="1"/>
  <c r="P143" i="1"/>
  <c r="O144" i="1"/>
  <c r="P144" i="1"/>
  <c r="G144" i="1" s="1"/>
  <c r="O145" i="1"/>
  <c r="P145" i="1"/>
  <c r="I145" i="1" s="1"/>
  <c r="O146" i="1"/>
  <c r="P146" i="1"/>
  <c r="O147" i="1"/>
  <c r="P147" i="1"/>
  <c r="O148" i="1"/>
  <c r="P148" i="1"/>
  <c r="G148" i="1" s="1"/>
  <c r="O149" i="1"/>
  <c r="P149" i="1"/>
  <c r="O150" i="1"/>
  <c r="P150" i="1"/>
  <c r="O151" i="1"/>
  <c r="P151" i="1"/>
  <c r="O152" i="1"/>
  <c r="P152" i="1"/>
  <c r="O153" i="1"/>
  <c r="P153" i="1"/>
  <c r="O154" i="1"/>
  <c r="P154" i="1"/>
  <c r="O155" i="1"/>
  <c r="P155" i="1"/>
  <c r="O156" i="1"/>
  <c r="P156" i="1"/>
  <c r="O157" i="1"/>
  <c r="P157" i="1"/>
  <c r="O158" i="1"/>
  <c r="P158" i="1"/>
  <c r="O159" i="1"/>
  <c r="P159" i="1"/>
  <c r="O160" i="1"/>
  <c r="P160" i="1"/>
  <c r="G64" i="1"/>
  <c r="I64" i="1"/>
  <c r="G65" i="1"/>
  <c r="I65" i="1"/>
  <c r="G66" i="1"/>
  <c r="I66" i="1"/>
  <c r="J66" i="1" s="1"/>
  <c r="L66" i="1" s="1"/>
  <c r="K66" i="1"/>
  <c r="M66" i="1" s="1"/>
  <c r="G67" i="1"/>
  <c r="I67" i="1"/>
  <c r="J67" i="1"/>
  <c r="K67" i="1"/>
  <c r="L67" i="1"/>
  <c r="M67" i="1"/>
  <c r="G68" i="1"/>
  <c r="I68" i="1"/>
  <c r="G69" i="1"/>
  <c r="I69" i="1"/>
  <c r="G70" i="1"/>
  <c r="I70" i="1"/>
  <c r="J70" i="1" s="1"/>
  <c r="L70" i="1" s="1"/>
  <c r="K70" i="1"/>
  <c r="M70" i="1" s="1"/>
  <c r="G71" i="1"/>
  <c r="I71" i="1"/>
  <c r="G72" i="1"/>
  <c r="I72" i="1"/>
  <c r="G73" i="1"/>
  <c r="I73" i="1"/>
  <c r="J73" i="1" s="1"/>
  <c r="L73" i="1" s="1"/>
  <c r="K73" i="1"/>
  <c r="M73" i="1"/>
  <c r="G74" i="1"/>
  <c r="I74" i="1"/>
  <c r="G75" i="1"/>
  <c r="I75" i="1"/>
  <c r="G76" i="1"/>
  <c r="I76" i="1"/>
  <c r="G77" i="1"/>
  <c r="I77" i="1"/>
  <c r="G78" i="1"/>
  <c r="I78" i="1"/>
  <c r="G79" i="1"/>
  <c r="I79" i="1"/>
  <c r="G80" i="1"/>
  <c r="I80" i="1"/>
  <c r="G81" i="1"/>
  <c r="I81" i="1"/>
  <c r="G82" i="1"/>
  <c r="I82" i="1"/>
  <c r="G83" i="1"/>
  <c r="I83" i="1"/>
  <c r="G84" i="1"/>
  <c r="I84" i="1"/>
  <c r="G85" i="1"/>
  <c r="I85" i="1"/>
  <c r="G86" i="1"/>
  <c r="I86" i="1"/>
  <c r="G87" i="1"/>
  <c r="I87" i="1"/>
  <c r="G88" i="1"/>
  <c r="I88" i="1"/>
  <c r="G89" i="1"/>
  <c r="I89" i="1"/>
  <c r="G90" i="1"/>
  <c r="I90" i="1"/>
  <c r="J90" i="1" s="1"/>
  <c r="L90" i="1" s="1"/>
  <c r="K90" i="1"/>
  <c r="M90" i="1" s="1"/>
  <c r="G91" i="1"/>
  <c r="I91" i="1"/>
  <c r="G92" i="1"/>
  <c r="I92" i="1"/>
  <c r="G93" i="1"/>
  <c r="I93" i="1"/>
  <c r="J93" i="1" s="1"/>
  <c r="L93" i="1" s="1"/>
  <c r="K93" i="1"/>
  <c r="M93" i="1" s="1"/>
  <c r="G94" i="1"/>
  <c r="I94" i="1"/>
  <c r="J94" i="1" s="1"/>
  <c r="L94" i="1" s="1"/>
  <c r="K94" i="1"/>
  <c r="M94" i="1" s="1"/>
  <c r="G95" i="1"/>
  <c r="I95" i="1"/>
  <c r="G96" i="1"/>
  <c r="I96" i="1"/>
  <c r="G97" i="1"/>
  <c r="I97" i="1"/>
  <c r="G98" i="1"/>
  <c r="I98" i="1"/>
  <c r="J98" i="1" s="1"/>
  <c r="L98" i="1" s="1"/>
  <c r="K98" i="1"/>
  <c r="M98" i="1" s="1"/>
  <c r="G99" i="1"/>
  <c r="I99" i="1"/>
  <c r="G100" i="1"/>
  <c r="I100" i="1"/>
  <c r="G101" i="1"/>
  <c r="I101" i="1"/>
  <c r="G102" i="1"/>
  <c r="I102" i="1"/>
  <c r="J102" i="1" s="1"/>
  <c r="L102" i="1" s="1"/>
  <c r="K102" i="1"/>
  <c r="M102" i="1" s="1"/>
  <c r="G103" i="1"/>
  <c r="I103" i="1"/>
  <c r="J103" i="1" s="1"/>
  <c r="L103" i="1" s="1"/>
  <c r="K103" i="1"/>
  <c r="M103" i="1" s="1"/>
  <c r="G104" i="1"/>
  <c r="I104" i="1"/>
  <c r="G105" i="1"/>
  <c r="I105" i="1"/>
  <c r="G106" i="1"/>
  <c r="I106" i="1"/>
  <c r="G107" i="1"/>
  <c r="I107" i="1"/>
  <c r="G108" i="1"/>
  <c r="I108" i="1"/>
  <c r="G109" i="1"/>
  <c r="I109" i="1"/>
  <c r="G110" i="1"/>
  <c r="I110" i="1"/>
  <c r="G111" i="1"/>
  <c r="I111" i="1"/>
  <c r="G112" i="1"/>
  <c r="I112" i="1"/>
  <c r="G113" i="1"/>
  <c r="I113" i="1"/>
  <c r="J113" i="1" s="1"/>
  <c r="L113" i="1" s="1"/>
  <c r="K113" i="1"/>
  <c r="M113" i="1" s="1"/>
  <c r="G114" i="1"/>
  <c r="I114" i="1"/>
  <c r="G115" i="1"/>
  <c r="I115" i="1"/>
  <c r="G116" i="1"/>
  <c r="I116" i="1"/>
  <c r="J116" i="1"/>
  <c r="L116" i="1" s="1"/>
  <c r="K116" i="1"/>
  <c r="M116" i="1" s="1"/>
  <c r="G117" i="1"/>
  <c r="I117" i="1"/>
  <c r="K117" i="1" s="1"/>
  <c r="M117" i="1" s="1"/>
  <c r="J117" i="1"/>
  <c r="L117" i="1" s="1"/>
  <c r="G118" i="1"/>
  <c r="I118" i="1"/>
  <c r="G119" i="1"/>
  <c r="I119" i="1"/>
  <c r="G120" i="1"/>
  <c r="I120" i="1"/>
  <c r="G121" i="1"/>
  <c r="I121" i="1"/>
  <c r="G122" i="1"/>
  <c r="I122" i="1"/>
  <c r="G123" i="1"/>
  <c r="I123" i="1"/>
  <c r="G124" i="1"/>
  <c r="I124" i="1"/>
  <c r="G125" i="1"/>
  <c r="I125" i="1"/>
  <c r="J125" i="1" s="1"/>
  <c r="L125" i="1" s="1"/>
  <c r="K125" i="1"/>
  <c r="M125" i="1" s="1"/>
  <c r="G126" i="1"/>
  <c r="I126" i="1"/>
  <c r="G127" i="1"/>
  <c r="I127" i="1"/>
  <c r="G128" i="1"/>
  <c r="I128" i="1"/>
  <c r="G129" i="1"/>
  <c r="I129" i="1"/>
  <c r="G130" i="1"/>
  <c r="I130" i="1"/>
  <c r="G131" i="1"/>
  <c r="I131" i="1"/>
  <c r="G132" i="1"/>
  <c r="I132" i="1"/>
  <c r="G133" i="1"/>
  <c r="I144" i="1"/>
  <c r="G145" i="1"/>
  <c r="I148" i="1"/>
  <c r="J148" i="1" s="1"/>
  <c r="L148" i="1" s="1"/>
  <c r="K148" i="1"/>
  <c r="M148" i="1" s="1"/>
  <c r="G149" i="1"/>
  <c r="I149" i="1"/>
  <c r="G156" i="1"/>
  <c r="I156" i="1"/>
  <c r="J156" i="1" s="1"/>
  <c r="L156" i="1" s="1"/>
  <c r="K156" i="1"/>
  <c r="M156" i="1"/>
  <c r="G157" i="1"/>
  <c r="I157" i="1"/>
  <c r="J157" i="1" s="1"/>
  <c r="L157" i="1" s="1"/>
  <c r="K157" i="1"/>
  <c r="M157" i="1"/>
  <c r="G158" i="1"/>
  <c r="I158" i="1"/>
  <c r="J158" i="1"/>
  <c r="K158" i="1"/>
  <c r="L158" i="1"/>
  <c r="M158" i="1"/>
  <c r="G159" i="1"/>
  <c r="I159" i="1"/>
  <c r="J159" i="1"/>
  <c r="K159" i="1"/>
  <c r="M159" i="1" s="1"/>
  <c r="L159" i="1"/>
  <c r="G160" i="1"/>
  <c r="I160" i="1"/>
  <c r="J160" i="1"/>
  <c r="K160" i="1"/>
  <c r="L160" i="1"/>
  <c r="M160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G27" i="1"/>
  <c r="I27" i="1"/>
  <c r="G28" i="1"/>
  <c r="I28" i="1"/>
  <c r="J28" i="1" s="1"/>
  <c r="L28" i="1" s="1"/>
  <c r="K28" i="1"/>
  <c r="M28" i="1" s="1"/>
  <c r="G29" i="1"/>
  <c r="I29" i="1"/>
  <c r="G30" i="1"/>
  <c r="I30" i="1"/>
  <c r="J30" i="1"/>
  <c r="L30" i="1" s="1"/>
  <c r="K30" i="1"/>
  <c r="M30" i="1"/>
  <c r="G31" i="1"/>
  <c r="I31" i="1"/>
  <c r="G32" i="1"/>
  <c r="I32" i="1"/>
  <c r="J32" i="1" s="1"/>
  <c r="L32" i="1" s="1"/>
  <c r="K32" i="1"/>
  <c r="M32" i="1" s="1"/>
  <c r="G33" i="1"/>
  <c r="I33" i="1"/>
  <c r="J33" i="1" s="1"/>
  <c r="L33" i="1" s="1"/>
  <c r="K33" i="1"/>
  <c r="M33" i="1" s="1"/>
  <c r="G34" i="1"/>
  <c r="I34" i="1"/>
  <c r="J34" i="1" s="1"/>
  <c r="L34" i="1" s="1"/>
  <c r="K34" i="1"/>
  <c r="M34" i="1" s="1"/>
  <c r="G35" i="1"/>
  <c r="I35" i="1"/>
  <c r="J35" i="1"/>
  <c r="L35" i="1" s="1"/>
  <c r="K35" i="1"/>
  <c r="M35" i="1"/>
  <c r="G36" i="1"/>
  <c r="I36" i="1"/>
  <c r="G37" i="1"/>
  <c r="I37" i="1"/>
  <c r="J37" i="1"/>
  <c r="K37" i="1"/>
  <c r="M37" i="1" s="1"/>
  <c r="L37" i="1"/>
  <c r="G38" i="1"/>
  <c r="I38" i="1"/>
  <c r="G39" i="1"/>
  <c r="I39" i="1"/>
  <c r="G40" i="1"/>
  <c r="I40" i="1"/>
  <c r="J40" i="1" s="1"/>
  <c r="L40" i="1" s="1"/>
  <c r="K40" i="1"/>
  <c r="M40" i="1" s="1"/>
  <c r="G41" i="1"/>
  <c r="I41" i="1"/>
  <c r="J41" i="1" s="1"/>
  <c r="L41" i="1" s="1"/>
  <c r="K41" i="1"/>
  <c r="M41" i="1" s="1"/>
  <c r="G42" i="1"/>
  <c r="I42" i="1"/>
  <c r="J42" i="1" s="1"/>
  <c r="L42" i="1" s="1"/>
  <c r="K42" i="1"/>
  <c r="M42" i="1" s="1"/>
  <c r="G43" i="1"/>
  <c r="I43" i="1"/>
  <c r="G44" i="1"/>
  <c r="I44" i="1"/>
  <c r="G45" i="1"/>
  <c r="I45" i="1"/>
  <c r="J45" i="1" s="1"/>
  <c r="L45" i="1" s="1"/>
  <c r="K45" i="1"/>
  <c r="M45" i="1" s="1"/>
  <c r="G46" i="1"/>
  <c r="I46" i="1"/>
  <c r="K46" i="1" s="1"/>
  <c r="M46" i="1" s="1"/>
  <c r="J46" i="1"/>
  <c r="L46" i="1" s="1"/>
  <c r="O3" i="1"/>
  <c r="O4" i="1"/>
  <c r="O5" i="1"/>
  <c r="O6" i="1"/>
  <c r="O7" i="1"/>
  <c r="O8" i="1"/>
  <c r="O9" i="1"/>
  <c r="O10" i="1"/>
  <c r="O11" i="1"/>
  <c r="O12" i="1"/>
  <c r="O13" i="1"/>
  <c r="O14" i="1"/>
  <c r="P14" i="1"/>
  <c r="O15" i="1"/>
  <c r="P15" i="1"/>
  <c r="O16" i="1"/>
  <c r="P16" i="1"/>
  <c r="O17" i="1"/>
  <c r="P17" i="1"/>
  <c r="O18" i="1"/>
  <c r="P18" i="1"/>
  <c r="O19" i="1"/>
  <c r="P19" i="1"/>
  <c r="O20" i="1"/>
  <c r="P20" i="1"/>
  <c r="O21" i="1"/>
  <c r="P21" i="1"/>
  <c r="O22" i="1"/>
  <c r="P22" i="1"/>
  <c r="O23" i="1"/>
  <c r="P23" i="1"/>
  <c r="O24" i="1"/>
  <c r="P24" i="1"/>
  <c r="O25" i="1"/>
  <c r="P25" i="1"/>
  <c r="O26" i="1"/>
  <c r="P26" i="1"/>
  <c r="I3" i="1"/>
  <c r="J3" i="1" s="1"/>
  <c r="L3" i="1" s="1"/>
  <c r="I4" i="1"/>
  <c r="K4" i="1" s="1"/>
  <c r="M4" i="1" s="1"/>
  <c r="I5" i="1"/>
  <c r="J5" i="1" s="1"/>
  <c r="L5" i="1" s="1"/>
  <c r="I6" i="1"/>
  <c r="K6" i="1" s="1"/>
  <c r="M6" i="1" s="1"/>
  <c r="I7" i="1"/>
  <c r="K7" i="1" s="1"/>
  <c r="M7" i="1" s="1"/>
  <c r="I8" i="1"/>
  <c r="J8" i="1" s="1"/>
  <c r="L8" i="1" s="1"/>
  <c r="I9" i="1"/>
  <c r="K9" i="1" s="1"/>
  <c r="M9" i="1" s="1"/>
  <c r="I10" i="1"/>
  <c r="K10" i="1" s="1"/>
  <c r="M10" i="1" s="1"/>
  <c r="I11" i="1"/>
  <c r="J11" i="1" s="1"/>
  <c r="L11" i="1" s="1"/>
  <c r="I12" i="1"/>
  <c r="K12" i="1" s="1"/>
  <c r="M12" i="1" s="1"/>
  <c r="G3" i="1"/>
  <c r="G4" i="1"/>
  <c r="G5" i="1"/>
  <c r="G6" i="1"/>
  <c r="G7" i="1"/>
  <c r="G8" i="1"/>
  <c r="G9" i="1"/>
  <c r="G10" i="1"/>
  <c r="G11" i="1"/>
  <c r="G12" i="1"/>
  <c r="G13" i="1"/>
  <c r="I13" i="1"/>
  <c r="K13" i="1" s="1"/>
  <c r="M13" i="1" s="1"/>
  <c r="O186" i="1" l="1"/>
  <c r="G186" i="1"/>
  <c r="G185" i="1"/>
  <c r="O185" i="1"/>
  <c r="J191" i="1"/>
  <c r="L191" i="1" s="1"/>
  <c r="K191" i="1"/>
  <c r="M191" i="1" s="1"/>
  <c r="J192" i="1"/>
  <c r="L192" i="1" s="1"/>
  <c r="K192" i="1"/>
  <c r="M192" i="1" s="1"/>
  <c r="K185" i="1"/>
  <c r="M185" i="1" s="1"/>
  <c r="J185" i="1"/>
  <c r="L185" i="1" s="1"/>
  <c r="J189" i="1"/>
  <c r="L189" i="1" s="1"/>
  <c r="K189" i="1"/>
  <c r="M189" i="1" s="1"/>
  <c r="K193" i="1"/>
  <c r="M193" i="1" s="1"/>
  <c r="J193" i="1"/>
  <c r="L193" i="1" s="1"/>
  <c r="J194" i="1"/>
  <c r="L194" i="1" s="1"/>
  <c r="K194" i="1"/>
  <c r="M194" i="1" s="1"/>
  <c r="K195" i="1"/>
  <c r="M195" i="1" s="1"/>
  <c r="J195" i="1"/>
  <c r="L195" i="1" s="1"/>
  <c r="K196" i="1"/>
  <c r="M196" i="1" s="1"/>
  <c r="J196" i="1"/>
  <c r="L196" i="1" s="1"/>
  <c r="J101" i="1"/>
  <c r="L101" i="1" s="1"/>
  <c r="K101" i="1"/>
  <c r="M101" i="1" s="1"/>
  <c r="G47" i="1"/>
  <c r="I47" i="1"/>
  <c r="G48" i="1"/>
  <c r="I48" i="1"/>
  <c r="G49" i="1"/>
  <c r="I49" i="1"/>
  <c r="G50" i="1"/>
  <c r="I50" i="1"/>
  <c r="G51" i="1"/>
  <c r="I51" i="1"/>
  <c r="G52" i="1"/>
  <c r="I52" i="1"/>
  <c r="G53" i="1"/>
  <c r="I53" i="1"/>
  <c r="I54" i="1"/>
  <c r="G54" i="1"/>
  <c r="I55" i="1"/>
  <c r="G55" i="1"/>
  <c r="G56" i="1"/>
  <c r="I56" i="1"/>
  <c r="G57" i="1"/>
  <c r="I57" i="1"/>
  <c r="G58" i="1"/>
  <c r="I58" i="1"/>
  <c r="G59" i="1"/>
  <c r="I59" i="1"/>
  <c r="G60" i="1"/>
  <c r="I60" i="1"/>
  <c r="G61" i="1"/>
  <c r="I61" i="1"/>
  <c r="G62" i="1"/>
  <c r="I62" i="1"/>
  <c r="G63" i="1"/>
  <c r="I63" i="1"/>
  <c r="J44" i="1"/>
  <c r="L44" i="1" s="1"/>
  <c r="K44" i="1"/>
  <c r="M44" i="1" s="1"/>
  <c r="J182" i="1"/>
  <c r="L182" i="1" s="1"/>
  <c r="K182" i="1"/>
  <c r="M182" i="1" s="1"/>
  <c r="J170" i="1"/>
  <c r="L170" i="1" s="1"/>
  <c r="K170" i="1"/>
  <c r="M170" i="1" s="1"/>
  <c r="J164" i="1"/>
  <c r="L164" i="1" s="1"/>
  <c r="K164" i="1"/>
  <c r="M164" i="1" s="1"/>
  <c r="J162" i="1"/>
  <c r="L162" i="1" s="1"/>
  <c r="K162" i="1"/>
  <c r="M162" i="1" s="1"/>
  <c r="K163" i="1"/>
  <c r="M163" i="1" s="1"/>
  <c r="J163" i="1"/>
  <c r="L163" i="1" s="1"/>
  <c r="J165" i="1"/>
  <c r="L165" i="1" s="1"/>
  <c r="K165" i="1"/>
  <c r="M165" i="1" s="1"/>
  <c r="K166" i="1"/>
  <c r="M166" i="1" s="1"/>
  <c r="J166" i="1"/>
  <c r="L166" i="1" s="1"/>
  <c r="J167" i="1"/>
  <c r="L167" i="1" s="1"/>
  <c r="K167" i="1"/>
  <c r="M167" i="1" s="1"/>
  <c r="J168" i="1"/>
  <c r="L168" i="1" s="1"/>
  <c r="K168" i="1"/>
  <c r="M168" i="1" s="1"/>
  <c r="J174" i="1"/>
  <c r="L174" i="1" s="1"/>
  <c r="K174" i="1"/>
  <c r="M174" i="1" s="1"/>
  <c r="J176" i="1"/>
  <c r="L176" i="1" s="1"/>
  <c r="K176" i="1"/>
  <c r="M176" i="1" s="1"/>
  <c r="K177" i="1"/>
  <c r="M177" i="1" s="1"/>
  <c r="J177" i="1"/>
  <c r="L177" i="1" s="1"/>
  <c r="J178" i="1"/>
  <c r="L178" i="1" s="1"/>
  <c r="K178" i="1"/>
  <c r="M178" i="1" s="1"/>
  <c r="K179" i="1"/>
  <c r="M179" i="1" s="1"/>
  <c r="J179" i="1"/>
  <c r="L179" i="1" s="1"/>
  <c r="K180" i="1"/>
  <c r="M180" i="1" s="1"/>
  <c r="J180" i="1"/>
  <c r="L180" i="1" s="1"/>
  <c r="K181" i="1"/>
  <c r="M181" i="1" s="1"/>
  <c r="J181" i="1"/>
  <c r="L181" i="1" s="1"/>
  <c r="J183" i="1"/>
  <c r="L183" i="1" s="1"/>
  <c r="K183" i="1"/>
  <c r="M183" i="1" s="1"/>
  <c r="K184" i="1"/>
  <c r="M184" i="1" s="1"/>
  <c r="J184" i="1"/>
  <c r="L184" i="1" s="1"/>
  <c r="J74" i="1"/>
  <c r="L74" i="1" s="1"/>
  <c r="K74" i="1"/>
  <c r="M74" i="1" s="1"/>
  <c r="J79" i="1"/>
  <c r="L79" i="1" s="1"/>
  <c r="K79" i="1"/>
  <c r="M79" i="1" s="1"/>
  <c r="J106" i="1"/>
  <c r="L106" i="1" s="1"/>
  <c r="K106" i="1"/>
  <c r="M106" i="1" s="1"/>
  <c r="J114" i="1"/>
  <c r="L114" i="1" s="1"/>
  <c r="K114" i="1"/>
  <c r="M114" i="1" s="1"/>
  <c r="K144" i="1"/>
  <c r="M144" i="1" s="1"/>
  <c r="J144" i="1"/>
  <c r="L144" i="1" s="1"/>
  <c r="K149" i="1"/>
  <c r="M149" i="1" s="1"/>
  <c r="J149" i="1"/>
  <c r="L149" i="1" s="1"/>
  <c r="G150" i="1"/>
  <c r="I150" i="1"/>
  <c r="G151" i="1"/>
  <c r="I151" i="1"/>
  <c r="G152" i="1"/>
  <c r="I152" i="1"/>
  <c r="G153" i="1"/>
  <c r="I153" i="1"/>
  <c r="G154" i="1"/>
  <c r="I154" i="1"/>
  <c r="G155" i="1"/>
  <c r="I155" i="1"/>
  <c r="J69" i="1"/>
  <c r="L69" i="1" s="1"/>
  <c r="K69" i="1"/>
  <c r="M69" i="1" s="1"/>
  <c r="J78" i="1"/>
  <c r="L78" i="1" s="1"/>
  <c r="K78" i="1"/>
  <c r="M78" i="1" s="1"/>
  <c r="K83" i="1"/>
  <c r="M83" i="1" s="1"/>
  <c r="J83" i="1"/>
  <c r="L83" i="1" s="1"/>
  <c r="J85" i="1"/>
  <c r="L85" i="1" s="1"/>
  <c r="K85" i="1"/>
  <c r="M85" i="1" s="1"/>
  <c r="J112" i="1"/>
  <c r="L112" i="1" s="1"/>
  <c r="K112" i="1"/>
  <c r="M112" i="1" s="1"/>
  <c r="J121" i="1"/>
  <c r="L121" i="1" s="1"/>
  <c r="K121" i="1"/>
  <c r="M121" i="1" s="1"/>
  <c r="K122" i="1"/>
  <c r="M122" i="1" s="1"/>
  <c r="J122" i="1"/>
  <c r="L122" i="1" s="1"/>
  <c r="J126" i="1"/>
  <c r="L126" i="1" s="1"/>
  <c r="K126" i="1"/>
  <c r="M126" i="1" s="1"/>
  <c r="K145" i="1"/>
  <c r="M145" i="1" s="1"/>
  <c r="J145" i="1"/>
  <c r="L145" i="1" s="1"/>
  <c r="G146" i="1"/>
  <c r="I146" i="1"/>
  <c r="G147" i="1"/>
  <c r="I147" i="1"/>
  <c r="J77" i="1"/>
  <c r="L77" i="1" s="1"/>
  <c r="K77" i="1"/>
  <c r="M77" i="1" s="1"/>
  <c r="K89" i="1"/>
  <c r="M89" i="1" s="1"/>
  <c r="J89" i="1"/>
  <c r="L89" i="1" s="1"/>
  <c r="J108" i="1"/>
  <c r="L108" i="1" s="1"/>
  <c r="K108" i="1"/>
  <c r="M108" i="1" s="1"/>
  <c r="J120" i="1"/>
  <c r="L120" i="1" s="1"/>
  <c r="K120" i="1"/>
  <c r="M120" i="1" s="1"/>
  <c r="G134" i="1"/>
  <c r="I134" i="1"/>
  <c r="I135" i="1"/>
  <c r="G135" i="1"/>
  <c r="G136" i="1"/>
  <c r="I136" i="1"/>
  <c r="G137" i="1"/>
  <c r="I137" i="1"/>
  <c r="G138" i="1"/>
  <c r="I138" i="1"/>
  <c r="G139" i="1"/>
  <c r="I139" i="1"/>
  <c r="G140" i="1"/>
  <c r="I140" i="1"/>
  <c r="G141" i="1"/>
  <c r="I141" i="1"/>
  <c r="I142" i="1"/>
  <c r="G142" i="1"/>
  <c r="I143" i="1"/>
  <c r="G143" i="1"/>
  <c r="K86" i="1"/>
  <c r="M86" i="1" s="1"/>
  <c r="J86" i="1"/>
  <c r="L86" i="1" s="1"/>
  <c r="J95" i="1"/>
  <c r="L95" i="1" s="1"/>
  <c r="K95" i="1"/>
  <c r="M95" i="1" s="1"/>
  <c r="J99" i="1"/>
  <c r="L99" i="1" s="1"/>
  <c r="K99" i="1"/>
  <c r="M99" i="1" s="1"/>
  <c r="J104" i="1"/>
  <c r="L104" i="1" s="1"/>
  <c r="K104" i="1"/>
  <c r="M104" i="1" s="1"/>
  <c r="J119" i="1"/>
  <c r="L119" i="1" s="1"/>
  <c r="K119" i="1"/>
  <c r="M119" i="1" s="1"/>
  <c r="J64" i="1"/>
  <c r="L64" i="1" s="1"/>
  <c r="K64" i="1"/>
  <c r="M64" i="1" s="1"/>
  <c r="J65" i="1"/>
  <c r="L65" i="1" s="1"/>
  <c r="K65" i="1"/>
  <c r="M65" i="1" s="1"/>
  <c r="J68" i="1"/>
  <c r="L68" i="1" s="1"/>
  <c r="K68" i="1"/>
  <c r="M68" i="1" s="1"/>
  <c r="K71" i="1"/>
  <c r="M71" i="1" s="1"/>
  <c r="J71" i="1"/>
  <c r="L71" i="1" s="1"/>
  <c r="J72" i="1"/>
  <c r="L72" i="1" s="1"/>
  <c r="K72" i="1"/>
  <c r="M72" i="1" s="1"/>
  <c r="K75" i="1"/>
  <c r="M75" i="1" s="1"/>
  <c r="J75" i="1"/>
  <c r="L75" i="1" s="1"/>
  <c r="K76" i="1"/>
  <c r="M76" i="1" s="1"/>
  <c r="J76" i="1"/>
  <c r="L76" i="1" s="1"/>
  <c r="J80" i="1"/>
  <c r="L80" i="1" s="1"/>
  <c r="K80" i="1"/>
  <c r="M80" i="1" s="1"/>
  <c r="K81" i="1"/>
  <c r="M81" i="1" s="1"/>
  <c r="J81" i="1"/>
  <c r="L81" i="1" s="1"/>
  <c r="J82" i="1"/>
  <c r="L82" i="1" s="1"/>
  <c r="K82" i="1"/>
  <c r="M82" i="1" s="1"/>
  <c r="J84" i="1"/>
  <c r="L84" i="1" s="1"/>
  <c r="K84" i="1"/>
  <c r="M84" i="1" s="1"/>
  <c r="K87" i="1"/>
  <c r="M87" i="1" s="1"/>
  <c r="J87" i="1"/>
  <c r="L87" i="1" s="1"/>
  <c r="K88" i="1"/>
  <c r="M88" i="1" s="1"/>
  <c r="J88" i="1"/>
  <c r="L88" i="1" s="1"/>
  <c r="K91" i="1"/>
  <c r="M91" i="1" s="1"/>
  <c r="J91" i="1"/>
  <c r="L91" i="1" s="1"/>
  <c r="J92" i="1"/>
  <c r="L92" i="1" s="1"/>
  <c r="K92" i="1"/>
  <c r="M92" i="1" s="1"/>
  <c r="J96" i="1"/>
  <c r="L96" i="1" s="1"/>
  <c r="K96" i="1"/>
  <c r="M96" i="1" s="1"/>
  <c r="J97" i="1"/>
  <c r="L97" i="1" s="1"/>
  <c r="K97" i="1"/>
  <c r="M97" i="1" s="1"/>
  <c r="J100" i="1"/>
  <c r="L100" i="1" s="1"/>
  <c r="K100" i="1"/>
  <c r="M100" i="1" s="1"/>
  <c r="K105" i="1"/>
  <c r="M105" i="1" s="1"/>
  <c r="J105" i="1"/>
  <c r="L105" i="1" s="1"/>
  <c r="K107" i="1"/>
  <c r="M107" i="1" s="1"/>
  <c r="J107" i="1"/>
  <c r="L107" i="1" s="1"/>
  <c r="K109" i="1"/>
  <c r="M109" i="1" s="1"/>
  <c r="J109" i="1"/>
  <c r="L109" i="1" s="1"/>
  <c r="J110" i="1"/>
  <c r="L110" i="1" s="1"/>
  <c r="K110" i="1"/>
  <c r="M110" i="1" s="1"/>
  <c r="K111" i="1"/>
  <c r="M111" i="1" s="1"/>
  <c r="J111" i="1"/>
  <c r="L111" i="1" s="1"/>
  <c r="J115" i="1"/>
  <c r="L115" i="1" s="1"/>
  <c r="K115" i="1"/>
  <c r="M115" i="1" s="1"/>
  <c r="K118" i="1"/>
  <c r="M118" i="1" s="1"/>
  <c r="J118" i="1"/>
  <c r="L118" i="1" s="1"/>
  <c r="K123" i="1"/>
  <c r="M123" i="1" s="1"/>
  <c r="J123" i="1"/>
  <c r="L123" i="1" s="1"/>
  <c r="J124" i="1"/>
  <c r="L124" i="1" s="1"/>
  <c r="K124" i="1"/>
  <c r="M124" i="1" s="1"/>
  <c r="K127" i="1"/>
  <c r="M127" i="1" s="1"/>
  <c r="J127" i="1"/>
  <c r="L127" i="1" s="1"/>
  <c r="J128" i="1"/>
  <c r="L128" i="1" s="1"/>
  <c r="K128" i="1"/>
  <c r="M128" i="1" s="1"/>
  <c r="K129" i="1"/>
  <c r="M129" i="1" s="1"/>
  <c r="J129" i="1"/>
  <c r="L129" i="1" s="1"/>
  <c r="J130" i="1"/>
  <c r="L130" i="1" s="1"/>
  <c r="K130" i="1"/>
  <c r="M130" i="1" s="1"/>
  <c r="K131" i="1"/>
  <c r="M131" i="1" s="1"/>
  <c r="J131" i="1"/>
  <c r="L131" i="1" s="1"/>
  <c r="K132" i="1"/>
  <c r="M132" i="1" s="1"/>
  <c r="J132" i="1"/>
  <c r="L132" i="1" s="1"/>
  <c r="K133" i="1"/>
  <c r="M133" i="1" s="1"/>
  <c r="J133" i="1"/>
  <c r="L133" i="1" s="1"/>
  <c r="K29" i="1"/>
  <c r="M29" i="1" s="1"/>
  <c r="J29" i="1"/>
  <c r="L29" i="1" s="1"/>
  <c r="J31" i="1"/>
  <c r="L31" i="1" s="1"/>
  <c r="K31" i="1"/>
  <c r="M31" i="1" s="1"/>
  <c r="J36" i="1"/>
  <c r="L36" i="1" s="1"/>
  <c r="K36" i="1"/>
  <c r="M36" i="1" s="1"/>
  <c r="K38" i="1"/>
  <c r="M38" i="1" s="1"/>
  <c r="J38" i="1"/>
  <c r="L38" i="1" s="1"/>
  <c r="J39" i="1"/>
  <c r="L39" i="1" s="1"/>
  <c r="K39" i="1"/>
  <c r="M39" i="1" s="1"/>
  <c r="J60" i="1"/>
  <c r="L60" i="1" s="1"/>
  <c r="K60" i="1"/>
  <c r="M60" i="1" s="1"/>
  <c r="J27" i="1"/>
  <c r="L27" i="1" s="1"/>
  <c r="K27" i="1"/>
  <c r="M27" i="1" s="1"/>
  <c r="J43" i="1"/>
  <c r="L43" i="1" s="1"/>
  <c r="K43" i="1"/>
  <c r="M43" i="1" s="1"/>
  <c r="J48" i="1"/>
  <c r="L48" i="1" s="1"/>
  <c r="K48" i="1"/>
  <c r="M48" i="1" s="1"/>
  <c r="K51" i="1"/>
  <c r="M51" i="1" s="1"/>
  <c r="J51" i="1"/>
  <c r="L51" i="1" s="1"/>
  <c r="K55" i="1"/>
  <c r="M55" i="1" s="1"/>
  <c r="J55" i="1"/>
  <c r="L55" i="1" s="1"/>
  <c r="K56" i="1"/>
  <c r="M56" i="1" s="1"/>
  <c r="J56" i="1"/>
  <c r="L56" i="1" s="1"/>
  <c r="J57" i="1"/>
  <c r="L57" i="1" s="1"/>
  <c r="K57" i="1"/>
  <c r="M57" i="1" s="1"/>
  <c r="K59" i="1"/>
  <c r="M59" i="1" s="1"/>
  <c r="J59" i="1"/>
  <c r="L59" i="1" s="1"/>
  <c r="J61" i="1"/>
  <c r="L61" i="1" s="1"/>
  <c r="K61" i="1"/>
  <c r="M61" i="1" s="1"/>
  <c r="J62" i="1"/>
  <c r="L62" i="1" s="1"/>
  <c r="K62" i="1"/>
  <c r="M62" i="1" s="1"/>
  <c r="J63" i="1"/>
  <c r="L63" i="1" s="1"/>
  <c r="K63" i="1"/>
  <c r="M63" i="1" s="1"/>
  <c r="J9" i="1"/>
  <c r="L9" i="1" s="1"/>
  <c r="K11" i="1"/>
  <c r="M11" i="1" s="1"/>
  <c r="K3" i="1"/>
  <c r="M3" i="1" s="1"/>
  <c r="K8" i="1"/>
  <c r="M8" i="1" s="1"/>
  <c r="K5" i="1"/>
  <c r="M5" i="1" s="1"/>
  <c r="J13" i="1"/>
  <c r="L13" i="1" s="1"/>
  <c r="J7" i="1"/>
  <c r="L7" i="1" s="1"/>
  <c r="J12" i="1"/>
  <c r="L12" i="1" s="1"/>
  <c r="J6" i="1"/>
  <c r="L6" i="1" s="1"/>
  <c r="J10" i="1"/>
  <c r="L10" i="1" s="1"/>
  <c r="J4" i="1"/>
  <c r="L4" i="1" s="1"/>
  <c r="G19" i="1"/>
  <c r="I19" i="1"/>
  <c r="J19" i="1" s="1"/>
  <c r="L19" i="1" s="1"/>
  <c r="G24" i="1"/>
  <c r="I24" i="1"/>
  <c r="J24" i="1" s="1"/>
  <c r="L24" i="1" s="1"/>
  <c r="G21" i="1"/>
  <c r="I21" i="1"/>
  <c r="J21" i="1" s="1"/>
  <c r="L21" i="1" s="1"/>
  <c r="G26" i="1"/>
  <c r="I26" i="1"/>
  <c r="J26" i="1" s="1"/>
  <c r="L26" i="1" s="1"/>
  <c r="G23" i="1"/>
  <c r="I23" i="1"/>
  <c r="J23" i="1" s="1"/>
  <c r="L23" i="1" s="1"/>
  <c r="G16" i="1"/>
  <c r="I16" i="1"/>
  <c r="J16" i="1" s="1"/>
  <c r="L16" i="1" s="1"/>
  <c r="G20" i="1"/>
  <c r="I20" i="1"/>
  <c r="J20" i="1" s="1"/>
  <c r="L20" i="1" s="1"/>
  <c r="G25" i="1"/>
  <c r="I25" i="1"/>
  <c r="J25" i="1" s="1"/>
  <c r="L25" i="1" s="1"/>
  <c r="G22" i="1"/>
  <c r="I22" i="1"/>
  <c r="J22" i="1" s="1"/>
  <c r="L22" i="1" s="1"/>
  <c r="K47" i="1" l="1"/>
  <c r="M47" i="1" s="1"/>
  <c r="J47" i="1"/>
  <c r="L47" i="1" s="1"/>
  <c r="K49" i="1"/>
  <c r="M49" i="1" s="1"/>
  <c r="J49" i="1"/>
  <c r="L49" i="1" s="1"/>
  <c r="K50" i="1"/>
  <c r="M50" i="1" s="1"/>
  <c r="J50" i="1"/>
  <c r="L50" i="1" s="1"/>
  <c r="K52" i="1"/>
  <c r="M52" i="1" s="1"/>
  <c r="J52" i="1"/>
  <c r="L52" i="1" s="1"/>
  <c r="K53" i="1"/>
  <c r="M53" i="1" s="1"/>
  <c r="J53" i="1"/>
  <c r="L53" i="1" s="1"/>
  <c r="K54" i="1"/>
  <c r="M54" i="1" s="1"/>
  <c r="J54" i="1"/>
  <c r="L54" i="1" s="1"/>
  <c r="J58" i="1"/>
  <c r="L58" i="1" s="1"/>
  <c r="K58" i="1"/>
  <c r="M58" i="1" s="1"/>
  <c r="K150" i="1"/>
  <c r="M150" i="1" s="1"/>
  <c r="J150" i="1"/>
  <c r="L150" i="1" s="1"/>
  <c r="K151" i="1"/>
  <c r="M151" i="1" s="1"/>
  <c r="J151" i="1"/>
  <c r="L151" i="1" s="1"/>
  <c r="K152" i="1"/>
  <c r="M152" i="1" s="1"/>
  <c r="J152" i="1"/>
  <c r="L152" i="1" s="1"/>
  <c r="K153" i="1"/>
  <c r="M153" i="1" s="1"/>
  <c r="J153" i="1"/>
  <c r="L153" i="1" s="1"/>
  <c r="K154" i="1"/>
  <c r="M154" i="1" s="1"/>
  <c r="J154" i="1"/>
  <c r="L154" i="1" s="1"/>
  <c r="K155" i="1"/>
  <c r="M155" i="1" s="1"/>
  <c r="J155" i="1"/>
  <c r="L155" i="1" s="1"/>
  <c r="K146" i="1"/>
  <c r="M146" i="1" s="1"/>
  <c r="J146" i="1"/>
  <c r="L146" i="1" s="1"/>
  <c r="K147" i="1"/>
  <c r="M147" i="1" s="1"/>
  <c r="J147" i="1"/>
  <c r="L147" i="1" s="1"/>
  <c r="K134" i="1"/>
  <c r="M134" i="1" s="1"/>
  <c r="J134" i="1"/>
  <c r="L134" i="1" s="1"/>
  <c r="K139" i="1"/>
  <c r="M139" i="1" s="1"/>
  <c r="J139" i="1"/>
  <c r="L139" i="1" s="1"/>
  <c r="K135" i="1"/>
  <c r="M135" i="1" s="1"/>
  <c r="J135" i="1"/>
  <c r="L135" i="1" s="1"/>
  <c r="K136" i="1"/>
  <c r="M136" i="1" s="1"/>
  <c r="J136" i="1"/>
  <c r="L136" i="1" s="1"/>
  <c r="J137" i="1"/>
  <c r="L137" i="1" s="1"/>
  <c r="K137" i="1"/>
  <c r="M137" i="1" s="1"/>
  <c r="K138" i="1"/>
  <c r="M138" i="1" s="1"/>
  <c r="J138" i="1"/>
  <c r="L138" i="1" s="1"/>
  <c r="K140" i="1"/>
  <c r="M140" i="1" s="1"/>
  <c r="J140" i="1"/>
  <c r="L140" i="1" s="1"/>
  <c r="K141" i="1"/>
  <c r="M141" i="1" s="1"/>
  <c r="J141" i="1"/>
  <c r="L141" i="1" s="1"/>
  <c r="K142" i="1"/>
  <c r="M142" i="1" s="1"/>
  <c r="J142" i="1"/>
  <c r="L142" i="1" s="1"/>
  <c r="K143" i="1"/>
  <c r="M143" i="1" s="1"/>
  <c r="J143" i="1"/>
  <c r="L143" i="1" s="1"/>
  <c r="K25" i="1"/>
  <c r="M25" i="1" s="1"/>
  <c r="K19" i="1"/>
  <c r="M19" i="1" s="1"/>
  <c r="K24" i="1"/>
  <c r="M24" i="1" s="1"/>
  <c r="K26" i="1"/>
  <c r="M26" i="1" s="1"/>
  <c r="K22" i="1"/>
  <c r="M22" i="1" s="1"/>
  <c r="K23" i="1"/>
  <c r="M23" i="1" s="1"/>
  <c r="K20" i="1"/>
  <c r="M20" i="1" s="1"/>
  <c r="K21" i="1"/>
  <c r="M21" i="1" s="1"/>
  <c r="K16" i="1"/>
  <c r="M16" i="1" s="1"/>
  <c r="G17" i="1" l="1"/>
  <c r="I17" i="1"/>
  <c r="G15" i="1"/>
  <c r="I15" i="1"/>
  <c r="G18" i="1" l="1"/>
  <c r="I18" i="1"/>
  <c r="J17" i="1"/>
  <c r="L17" i="1" s="1"/>
  <c r="K17" i="1"/>
  <c r="M17" i="1" s="1"/>
  <c r="J15" i="1"/>
  <c r="L15" i="1" s="1"/>
  <c r="K15" i="1"/>
  <c r="M15" i="1" s="1"/>
  <c r="I14" i="1" l="1"/>
  <c r="K14" i="1" s="1"/>
  <c r="G14" i="1"/>
  <c r="J18" i="1"/>
  <c r="L18" i="1" s="1"/>
  <c r="K18" i="1"/>
  <c r="M18" i="1" s="1"/>
  <c r="M14" i="1" l="1"/>
  <c r="J14" i="1"/>
  <c r="L14" i="1" s="1"/>
</calcChain>
</file>

<file path=xl/sharedStrings.xml><?xml version="1.0" encoding="utf-8"?>
<sst xmlns="http://schemas.openxmlformats.org/spreadsheetml/2006/main" count="405" uniqueCount="405">
  <si>
    <t>Stávající cena bez DPH/ Kč</t>
  </si>
  <si>
    <t>Stávající cena 
s DPH/ Kč</t>
  </si>
  <si>
    <t>Nová VO cena bez DPH/ Kč</t>
  </si>
  <si>
    <t>Nová VO cena s DPH/ Kč</t>
  </si>
  <si>
    <t>Doporučená
MO cena
s DPH/ Kč</t>
  </si>
  <si>
    <t>Doporučená
ESHOP cena
s DPH/ Kč</t>
  </si>
  <si>
    <t>doporučená
 MO cena s DPH
PŘED ZAOKROUHL.</t>
  </si>
  <si>
    <t>doporučená
 ESHOP cena s DPH
PŘED ZAOKROUHL.</t>
  </si>
  <si>
    <t>Sazba
DPH</t>
  </si>
  <si>
    <t>EAN</t>
  </si>
  <si>
    <t>ZMĚNA CENY</t>
  </si>
  <si>
    <t>Koef DPH</t>
  </si>
  <si>
    <t>Obchodní název</t>
  </si>
  <si>
    <t>ID zboží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</si>
  <si>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</si>
  <si>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</si>
  <si>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</si>
  <si>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</si>
  <si>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</si>
  <si>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</si>
  <si>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</si>
  <si>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</si>
  <si>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Postroj služební Tommi S černý</t>
  </si>
  <si>
    <t>Postroj služební Tommi M černý</t>
  </si>
  <si>
    <t>Postroj služební Tommi L černý</t>
  </si>
  <si>
    <t>Postroj služební Tommi XL černý</t>
  </si>
  <si>
    <t>Postroj do auta Tommi XS černý neopren</t>
  </si>
  <si>
    <t>Postroj do auta Tommi S černý neopren</t>
  </si>
  <si>
    <t>Postroj do auta Tommi M černý neopren</t>
  </si>
  <si>
    <t>Postroj do auta Tommi L černý neopren</t>
  </si>
  <si>
    <t>Průvodka - změny cen Tommi CZ k 01.09.2026</t>
  </si>
  <si>
    <t>02150-01</t>
  </si>
  <si>
    <t>02150-03</t>
  </si>
  <si>
    <t>02150-04</t>
  </si>
  <si>
    <t>02150-08</t>
  </si>
  <si>
    <t>02151-01</t>
  </si>
  <si>
    <t>02151-03</t>
  </si>
  <si>
    <t>02151-04</t>
  </si>
  <si>
    <t>02151-08</t>
  </si>
  <si>
    <t>02152-01</t>
  </si>
  <si>
    <t>02152-03</t>
  </si>
  <si>
    <t>02152-04</t>
  </si>
  <si>
    <t>02152-08</t>
  </si>
  <si>
    <t>02153-01</t>
  </si>
  <si>
    <t>02153-03</t>
  </si>
  <si>
    <t>02153-04</t>
  </si>
  <si>
    <t>02153-08</t>
  </si>
  <si>
    <t>Obojek CLYDE mastná kůže 60*4 červená</t>
  </si>
  <si>
    <t>Obojek CLYDE mastná kůže 60*4 hnědá</t>
  </si>
  <si>
    <t>Obojek CLYDE mastná kůže 60*4 koňak</t>
  </si>
  <si>
    <t>Obojek CLYDE mastná kůže 60*4 šedá</t>
  </si>
  <si>
    <t>Obojek CLYDE mastná kůže 65 x 4 červená</t>
  </si>
  <si>
    <t>Obojek CLYDE mastná kůže 65*4 hnědá</t>
  </si>
  <si>
    <t>Obojek CLYDE mastná kůže 65*4 koňak</t>
  </si>
  <si>
    <t>Obojek CLYDE mastná kůže 65*4 šedá</t>
  </si>
  <si>
    <t>Obojek CLYDE mastná kůže 70*4 červená</t>
  </si>
  <si>
    <t>Obojek CLYDE mastná kůže 70*4 hnědá</t>
  </si>
  <si>
    <t>Obojek CLYDE mastná kůže 70*4 koňak</t>
  </si>
  <si>
    <t>Obojek CLYDE mastná kůže 70*4 šedá</t>
  </si>
  <si>
    <t>Obojek CLYDE mastná kůže 75*4 červená</t>
  </si>
  <si>
    <t>Obojek CLYDE mastná kůže 75*4 hnědá</t>
  </si>
  <si>
    <t>Obojek CLYDE mastná kůže 75*4 koňak</t>
  </si>
  <si>
    <t>Obojek CLYDE mastná kůže 75*4 šedá</t>
  </si>
  <si>
    <t>023900</t>
  </si>
  <si>
    <t xml:space="preserve">Náhubek kov P,F Špic, Pinč                               </t>
  </si>
  <si>
    <t>023901</t>
  </si>
  <si>
    <t xml:space="preserve">Náhubek kov F Knírač malý                                </t>
  </si>
  <si>
    <t>023902</t>
  </si>
  <si>
    <t xml:space="preserve">Náhubek kov P Knírač malý                                </t>
  </si>
  <si>
    <t>023903</t>
  </si>
  <si>
    <t xml:space="preserve">Náhubek kov F Pudl, Jezevčík                             </t>
  </si>
  <si>
    <t>023904</t>
  </si>
  <si>
    <t xml:space="preserve">Náhubek kov P Pudl, Jezevčík                             </t>
  </si>
  <si>
    <t>023905</t>
  </si>
  <si>
    <t xml:space="preserve">Náhubek kov F Kokr,Foxteriér                             </t>
  </si>
  <si>
    <t>023906</t>
  </si>
  <si>
    <t xml:space="preserve">Náhubek kov P Kokr,Foxteriér                             </t>
  </si>
  <si>
    <t>023907</t>
  </si>
  <si>
    <t xml:space="preserve">Náhubek kov F NO,Čuvač,Malamut                           </t>
  </si>
  <si>
    <t>023908</t>
  </si>
  <si>
    <t xml:space="preserve">Náhubek kov P NO,Čuvač,Malamut                           </t>
  </si>
  <si>
    <t>023909</t>
  </si>
  <si>
    <t xml:space="preserve">Náhubek kov F Knírač střední                             </t>
  </si>
  <si>
    <t>023910</t>
  </si>
  <si>
    <t xml:space="preserve">Náhubek kov P Knírač střední                             </t>
  </si>
  <si>
    <t>023911</t>
  </si>
  <si>
    <t xml:space="preserve">Náhubek kov F Dalmatin, Labrador                         </t>
  </si>
  <si>
    <t>023912</t>
  </si>
  <si>
    <t xml:space="preserve">Náhubek kov P Dalmatin, Labrador                         </t>
  </si>
  <si>
    <t>023913</t>
  </si>
  <si>
    <t xml:space="preserve">Náhubek kov F Bulteriér                                  </t>
  </si>
  <si>
    <t>023914</t>
  </si>
  <si>
    <t xml:space="preserve">Náhubek kov P Bulteriér                                  </t>
  </si>
  <si>
    <t>023915</t>
  </si>
  <si>
    <t xml:space="preserve">Náhubek kov F Boxer,Šarpej                               </t>
  </si>
  <si>
    <t>023916</t>
  </si>
  <si>
    <t xml:space="preserve">Náhubek kov P Boxer,Šarpej                               </t>
  </si>
  <si>
    <t>023917</t>
  </si>
  <si>
    <t xml:space="preserve">Náhubek kov F Dobrman,Beauceron                          </t>
  </si>
  <si>
    <t>023918</t>
  </si>
  <si>
    <t xml:space="preserve">Náhubek kov P Dobrman,Beauceron                          </t>
  </si>
  <si>
    <t>023919</t>
  </si>
  <si>
    <t xml:space="preserve">Náhubek kov F Erdelteriér                                </t>
  </si>
  <si>
    <t>023920</t>
  </si>
  <si>
    <t xml:space="preserve">Náhubek kov P Erdelteriér                                </t>
  </si>
  <si>
    <t>023921</t>
  </si>
  <si>
    <t xml:space="preserve">Náhubek kov F Kolie, Baset,Belg.ovčák                    </t>
  </si>
  <si>
    <t>023922</t>
  </si>
  <si>
    <t xml:space="preserve">Náhubek kov P Kolie, Baset,Belg.ovčák                    </t>
  </si>
  <si>
    <t>023923</t>
  </si>
  <si>
    <t xml:space="preserve">Náhubek kov F Pitbul,Staf.teriér                         </t>
  </si>
  <si>
    <t>023924</t>
  </si>
  <si>
    <t xml:space="preserve">Náhubek kov P Pitbul,Staf.teriér                         </t>
  </si>
  <si>
    <t>023925</t>
  </si>
  <si>
    <t xml:space="preserve">Náhubek kov F Knírač v.Briard,Bobtail                    </t>
  </si>
  <si>
    <t>023926</t>
  </si>
  <si>
    <t xml:space="preserve">Náhubek kov P Knírač v.Briard,Bobtail                    </t>
  </si>
  <si>
    <t>023927</t>
  </si>
  <si>
    <t xml:space="preserve">Náhubek kov F+P Šarplaninský pastevecký                  </t>
  </si>
  <si>
    <t>023928</t>
  </si>
  <si>
    <t xml:space="preserve">Náhubek kov F Rotwailer,Brazilská fila                   </t>
  </si>
  <si>
    <t>023929</t>
  </si>
  <si>
    <t xml:space="preserve">Náhubek kov P Rotwailer,Brazilská fila                   </t>
  </si>
  <si>
    <t>023930</t>
  </si>
  <si>
    <t xml:space="preserve">Náhubek kov F Německá doga,Vlkodav                       </t>
  </si>
  <si>
    <t>023931</t>
  </si>
  <si>
    <t xml:space="preserve">Náhubek kov P Německá doga,Vlkodav                       </t>
  </si>
  <si>
    <t>023932</t>
  </si>
  <si>
    <t xml:space="preserve">Náhubek kov F Novofundlandský,Bernardýn                  </t>
  </si>
  <si>
    <t>023933</t>
  </si>
  <si>
    <t xml:space="preserve">Náhubek kov P Novofundladský,Bernardýn                   </t>
  </si>
  <si>
    <t>023934</t>
  </si>
  <si>
    <t xml:space="preserve">Náhubek kov F Rhoderský ridgeback                        </t>
  </si>
  <si>
    <t>023935</t>
  </si>
  <si>
    <t xml:space="preserve">Náhubek kov P Rhoderský ridgeback                        </t>
  </si>
  <si>
    <t>04103</t>
  </si>
  <si>
    <t>04104</t>
  </si>
  <si>
    <t>04105</t>
  </si>
  <si>
    <t>04107</t>
  </si>
  <si>
    <t>04108</t>
  </si>
  <si>
    <t>04109</t>
  </si>
  <si>
    <t>041101</t>
  </si>
  <si>
    <t>041111</t>
  </si>
  <si>
    <t>041121</t>
  </si>
  <si>
    <t>04113</t>
  </si>
  <si>
    <t>04114</t>
  </si>
  <si>
    <t>041221</t>
  </si>
  <si>
    <t>041231</t>
  </si>
  <si>
    <t>04124</t>
  </si>
  <si>
    <t>04126</t>
  </si>
  <si>
    <t>04127</t>
  </si>
  <si>
    <t>04129</t>
  </si>
  <si>
    <t>04137</t>
  </si>
  <si>
    <t>04140</t>
  </si>
  <si>
    <t>04143</t>
  </si>
  <si>
    <t>04145</t>
  </si>
  <si>
    <t>04169</t>
  </si>
  <si>
    <t>04170</t>
  </si>
  <si>
    <t>04171</t>
  </si>
  <si>
    <t>04190</t>
  </si>
  <si>
    <t>04192</t>
  </si>
  <si>
    <t>04201</t>
  </si>
  <si>
    <t>04231</t>
  </si>
  <si>
    <t>04254</t>
  </si>
  <si>
    <t>04262</t>
  </si>
  <si>
    <t>04634</t>
  </si>
  <si>
    <t>04138</t>
  </si>
  <si>
    <t>04139</t>
  </si>
  <si>
    <t>05138</t>
  </si>
  <si>
    <t>05139</t>
  </si>
  <si>
    <t>05140</t>
  </si>
  <si>
    <t>05141</t>
  </si>
  <si>
    <t>05142</t>
  </si>
  <si>
    <t>05143</t>
  </si>
  <si>
    <t>05144</t>
  </si>
  <si>
    <t>051442</t>
  </si>
  <si>
    <t>05150</t>
  </si>
  <si>
    <t>05152</t>
  </si>
  <si>
    <t>05153</t>
  </si>
  <si>
    <t>05155</t>
  </si>
  <si>
    <t>05156</t>
  </si>
  <si>
    <t>05157</t>
  </si>
  <si>
    <t>051571</t>
  </si>
  <si>
    <t>05158</t>
  </si>
  <si>
    <t>05159</t>
  </si>
  <si>
    <t>05160</t>
  </si>
  <si>
    <t>05161</t>
  </si>
  <si>
    <t>051611</t>
  </si>
  <si>
    <t>05162</t>
  </si>
  <si>
    <t>05166</t>
  </si>
  <si>
    <t>05167</t>
  </si>
  <si>
    <t>05168</t>
  </si>
  <si>
    <t>05169</t>
  </si>
  <si>
    <t>051691</t>
  </si>
  <si>
    <t>05170</t>
  </si>
  <si>
    <t>05171</t>
  </si>
  <si>
    <t>05172</t>
  </si>
  <si>
    <t>05174</t>
  </si>
  <si>
    <t>05175</t>
  </si>
  <si>
    <t>05176</t>
  </si>
  <si>
    <t>05177</t>
  </si>
  <si>
    <t>05178</t>
  </si>
  <si>
    <t>051801</t>
  </si>
  <si>
    <t>05181</t>
  </si>
  <si>
    <t>05182</t>
  </si>
  <si>
    <t>051831</t>
  </si>
  <si>
    <t>05186</t>
  </si>
  <si>
    <t>05187</t>
  </si>
  <si>
    <t>051871</t>
  </si>
  <si>
    <t>05188</t>
  </si>
  <si>
    <t>051881</t>
  </si>
  <si>
    <t>05189</t>
  </si>
  <si>
    <t>051891</t>
  </si>
  <si>
    <t>051892</t>
  </si>
  <si>
    <t>051893</t>
  </si>
  <si>
    <t>05190</t>
  </si>
  <si>
    <t>051901</t>
  </si>
  <si>
    <t>051902</t>
  </si>
  <si>
    <t>051903</t>
  </si>
  <si>
    <t>051905</t>
  </si>
  <si>
    <t>051906</t>
  </si>
  <si>
    <t>05191</t>
  </si>
  <si>
    <t>051931</t>
  </si>
  <si>
    <t>051932</t>
  </si>
  <si>
    <t>05194</t>
  </si>
  <si>
    <t>051941</t>
  </si>
  <si>
    <t>051942</t>
  </si>
  <si>
    <t>05196</t>
  </si>
  <si>
    <t>051973</t>
  </si>
  <si>
    <t>05198</t>
  </si>
  <si>
    <t>05202</t>
  </si>
  <si>
    <t>05203</t>
  </si>
  <si>
    <t>05201</t>
  </si>
  <si>
    <t>Prodac Aquasana Betta 30ml/12</t>
  </si>
  <si>
    <t>Aquasana 25 ml in pouch /24</t>
  </si>
  <si>
    <t>Prodac Aquasana 100ml/12</t>
  </si>
  <si>
    <t>Prodac Aquasana 500 ml/12</t>
  </si>
  <si>
    <t xml:space="preserve">Prodac Fertil Plant 2,4l - 1,8 kg                         </t>
  </si>
  <si>
    <t xml:space="preserve">Prodac Fertil Plant 4l - 3.2 kg                           </t>
  </si>
  <si>
    <t>Prodac Nutronflora Professional 100 ml/12</t>
  </si>
  <si>
    <t>Prodac Nutronflora Professional 250 ml/12</t>
  </si>
  <si>
    <t>Prodac Nutronflora Professional 500 ml/6</t>
  </si>
  <si>
    <t xml:space="preserve">Prodac Fondovivo 1,8 l, 1,5 kg </t>
  </si>
  <si>
    <t xml:space="preserve">Prodac Fondovivo 3 lt, 2,5 kg  </t>
  </si>
  <si>
    <t>Prodac Nutronferro Professional 250 ml/12</t>
  </si>
  <si>
    <t>Prodac Nutronferro Professional 500 ml/6</t>
  </si>
  <si>
    <t xml:space="preserve">Prodac Fondovivo 8kg 10l </t>
  </si>
  <si>
    <t xml:space="preserve">Prodac Nitridac 100 ml/12                              </t>
  </si>
  <si>
    <t xml:space="preserve">Prodac Nitridac 250 ml/12                          </t>
  </si>
  <si>
    <t>Nitridac 25 ml in pouch /24</t>
  </si>
  <si>
    <t>Prodac Snail Stop 30 ml/12</t>
  </si>
  <si>
    <t>Prodac Alga control 100 ml/12</t>
  </si>
  <si>
    <t>Prodac Mutaphi D pH- 500 ml/12</t>
  </si>
  <si>
    <t>Prodac Mutaphi D pH - 100 ml/12</t>
  </si>
  <si>
    <t>Prodac Netbag for filter media/36</t>
  </si>
  <si>
    <t>Prodac Filterwatte 100g/12</t>
  </si>
  <si>
    <t xml:space="preserve">Prodac Filterwatte 250 g/12               </t>
  </si>
  <si>
    <t xml:space="preserve">Prodac Carbo Zeo 700 g/12 </t>
  </si>
  <si>
    <t xml:space="preserve">Prodac Zeolite 700 g/12                            </t>
  </si>
  <si>
    <t xml:space="preserve">Prodac Zeolith 5 kg/1                                </t>
  </si>
  <si>
    <t xml:space="preserve">Prodac Alga Control Pond 500ml  </t>
  </si>
  <si>
    <t>Prodactest pH 4,5 - 9,0/6</t>
  </si>
  <si>
    <t>Prodactest Speedy test 7 v 1/6</t>
  </si>
  <si>
    <t>Snail Trap/12</t>
  </si>
  <si>
    <t>KRISTAL PRO 100 ML</t>
  </si>
  <si>
    <t>KRISTAL PRO 250 ML</t>
  </si>
  <si>
    <t>Prodac Wafers Mix 100 ml,50g/12</t>
  </si>
  <si>
    <t>Prodac Wafers Mix 250 ml,135g/12</t>
  </si>
  <si>
    <t>Prodac Tubifex 100 ml 10 g/12</t>
  </si>
  <si>
    <t>Prodac Axolotl Food 250ml,140g/6</t>
  </si>
  <si>
    <t>Prodac Bloodworms Chironomus 100 ml/12</t>
  </si>
  <si>
    <t>Prodac Tartafood gammar. 100 m/12</t>
  </si>
  <si>
    <t>Prodac Tartafood gammar. 250 m/12</t>
  </si>
  <si>
    <t>Prodac Tartafood BIG 1200 ml - 150 g/6</t>
  </si>
  <si>
    <t>Tropical fish flakes  12 gr in pouch /24</t>
  </si>
  <si>
    <t>Prodac Tropical fish flakes 100 ml, 20 g/12</t>
  </si>
  <si>
    <t xml:space="preserve">Prodac Tropical fish flakes 250 ml, 50 g/12 </t>
  </si>
  <si>
    <t>Prodac Tropical fish flakes 1200 ml, 200 g/6</t>
  </si>
  <si>
    <t>Prodac Tropical fish flakes 1 kg, 10l/1</t>
  </si>
  <si>
    <t>Prodac Pro guppy 100ml/12</t>
  </si>
  <si>
    <t>Prodac Pro Guppy Pellet 100ml,45g/6</t>
  </si>
  <si>
    <t>Prodac Vegetable Flakes 100 ml, 20 g/12</t>
  </si>
  <si>
    <t>Prodac Vegetable Flakes 250 ml, 50 g/12</t>
  </si>
  <si>
    <t>Prodac Sturio Food 700g/6</t>
  </si>
  <si>
    <t>Prodac Color 100 ml, 20 g/12</t>
  </si>
  <si>
    <t>Color 12 gr in pouch /24</t>
  </si>
  <si>
    <t>Prodac Color 250 ml, 50 g/12</t>
  </si>
  <si>
    <t>Prodac Cichlid sticks small 250 ml/12</t>
  </si>
  <si>
    <t>Prodac Cichlid Sticks 250/12</t>
  </si>
  <si>
    <t>Prodac Cichlid Stick 1200ml,450g/6</t>
  </si>
  <si>
    <t>Prodac Betta food 100ml/12</t>
  </si>
  <si>
    <t>Prodac Betta Food 12 gr in pouch/24</t>
  </si>
  <si>
    <t>Prodac Baby Food 50 ml, 15 g/12</t>
  </si>
  <si>
    <t>Prodac Goldfish Flakes 100 ml, 12 g/12</t>
  </si>
  <si>
    <t>Prodac Goldfish Flakes 250 ml, 32 g/12</t>
  </si>
  <si>
    <t>Prodac  Goldfish Premium100 ml, 20 g/12</t>
  </si>
  <si>
    <t>Prodac Goldfish Premium 250 ml, 50 g/12</t>
  </si>
  <si>
    <t>Prodac Red Parrot Food 250ml,110g/12</t>
  </si>
  <si>
    <t>Prodac Coldwater Granules 250 ml/12</t>
  </si>
  <si>
    <t>Prodac Coldwater Granules Veggie 100ml/12</t>
  </si>
  <si>
    <t>Tablet 12 gr in pouch /24</t>
  </si>
  <si>
    <t xml:space="preserve">Prodac Tablet 100 ml, 60 g/12  </t>
  </si>
  <si>
    <t>Prodac Stick-on 100 ml,60g/12</t>
  </si>
  <si>
    <t>Vegetable Tablet 12 gr in pouch /24</t>
  </si>
  <si>
    <t>Prodac Weekend food/12</t>
  </si>
  <si>
    <t>Prodac Holiday food/12</t>
  </si>
  <si>
    <t>Prodac Tartacal 15g</t>
  </si>
  <si>
    <t>Prodac Algae Wafer 100ml/30g/12</t>
  </si>
  <si>
    <t>Algae Wafers 15 gr in pouch /24</t>
  </si>
  <si>
    <t>Prodac Algae Wafers 250ml/12</t>
  </si>
  <si>
    <t>Prodac Algae Wafers Mini 100ml/50g/12</t>
  </si>
  <si>
    <t>Prodac Algae Wafers Mini 250ml/135g/12</t>
  </si>
  <si>
    <t>Prodac Algae Wafers 1200ml/550g/3</t>
  </si>
  <si>
    <t>Prodac Tartafood pellets 250 ml/12</t>
  </si>
  <si>
    <t>Prodac Biogran Small 100 ml/12</t>
  </si>
  <si>
    <t>Biogran Small 15 gr in pouch /24</t>
  </si>
  <si>
    <t>Prodac Biogran Medium 250 ml/12</t>
  </si>
  <si>
    <t xml:space="preserve">Prodac Biogran Large 250 ml/12   </t>
  </si>
  <si>
    <t>Prodac Biogran Mikro 100ml,50g/6</t>
  </si>
  <si>
    <t>Prodac Tartafood pellets 1,2l, 350 g/6</t>
  </si>
  <si>
    <t>Prodac Tartafood SMALL pellets 100 ml, 35g/12</t>
  </si>
  <si>
    <t>Prodac Tartafood SMALL pellets 250 ml, 75g/12</t>
  </si>
  <si>
    <t xml:space="preserve">Prodac Pondsticks 1 kg, 8.3l/6                     </t>
  </si>
  <si>
    <t>Prodac Tarvegetal 250ml, 60g 250ml/12</t>
  </si>
  <si>
    <t>Prodac Tarvegetal 1200ml,260g /6</t>
  </si>
  <si>
    <t xml:space="preserve">Prodac Pondsticks 150g/6                        </t>
  </si>
  <si>
    <t>Prodac Pondflakes 160 g/6</t>
  </si>
  <si>
    <t xml:space="preserve">Prodac Pondmix 10l /1kg /1 </t>
  </si>
  <si>
    <t>Prodac Pondsticks Color 42l, 5kg + 50% free polybag/1</t>
  </si>
  <si>
    <t>Prodac Pondsticks 42l, 5kg + 50% free polybag</t>
  </si>
  <si>
    <t>Prodac Pondsticks Color 1kg</t>
  </si>
  <si>
    <t>01080</t>
  </si>
  <si>
    <t>Podložka Skudo 1</t>
  </si>
  <si>
    <t>01081</t>
  </si>
  <si>
    <t>Podložka Skudo 2</t>
  </si>
  <si>
    <t>01082</t>
  </si>
  <si>
    <t>Podložka Skudo 3</t>
  </si>
  <si>
    <t>01100</t>
  </si>
  <si>
    <t>Přepravka SIRIO I</t>
  </si>
  <si>
    <t>01104</t>
  </si>
  <si>
    <t>Přepravka AVIOR</t>
  </si>
  <si>
    <t>01789</t>
  </si>
  <si>
    <t>Maya zásobník na vodu S</t>
  </si>
  <si>
    <t>01790</t>
  </si>
  <si>
    <t>Maya zásobník na suché krmivo S</t>
  </si>
  <si>
    <t>01791</t>
  </si>
  <si>
    <t>Maya zásobník na vodu M</t>
  </si>
  <si>
    <t>01792</t>
  </si>
  <si>
    <t>Maya zásobník na suché krmivo M</t>
  </si>
  <si>
    <t>01793</t>
  </si>
  <si>
    <t>Maya zásobník na vodu L</t>
  </si>
  <si>
    <t>01794</t>
  </si>
  <si>
    <t>Maya zásobník na suché krmivo L</t>
  </si>
  <si>
    <t>03223</t>
  </si>
  <si>
    <t>WC NETTA MAXI kryté s filtrem</t>
  </si>
  <si>
    <t>03250</t>
  </si>
  <si>
    <t>WC MEGA CORNER OPEN</t>
  </si>
  <si>
    <t>06122</t>
  </si>
  <si>
    <t>Kleo box pro hlodavce</t>
  </si>
  <si>
    <t>06345</t>
  </si>
  <si>
    <t>Klec králík Bunny Bungallow Grande 140cm/ 36</t>
  </si>
  <si>
    <t>06346</t>
  </si>
  <si>
    <t>Klec králík Bunny Bungallow Grande 160cm/ 10</t>
  </si>
  <si>
    <t>06353</t>
  </si>
  <si>
    <t>Dno klece králík 100 cm pro Bunny B.</t>
  </si>
  <si>
    <t>06355</t>
  </si>
  <si>
    <t>Dno klece králík 120 cm pro Bunny B.</t>
  </si>
  <si>
    <t>06356</t>
  </si>
  <si>
    <t>Dno klece králík 80 cm pro Bunny B.</t>
  </si>
  <si>
    <t>06363</t>
  </si>
  <si>
    <t>Klec králík Bunny Bungallow 80 cm/ 60</t>
  </si>
  <si>
    <t>06364</t>
  </si>
  <si>
    <t>Klec králík Bunny Bungallow Deluxe 100cm/39</t>
  </si>
  <si>
    <t>06365</t>
  </si>
  <si>
    <t>Klec králík Bunny Bungallow 100cm/39</t>
  </si>
  <si>
    <t>06366</t>
  </si>
  <si>
    <t>Klec králík Bunny Bungallow Deluxe 120cm/ 30</t>
  </si>
  <si>
    <t>06367</t>
  </si>
  <si>
    <t>Klec králík Bunny Bungallow 120cm/ 30</t>
  </si>
  <si>
    <t>03217</t>
  </si>
  <si>
    <t>WC Lift to sift s roštem 50cm</t>
  </si>
  <si>
    <t>032171</t>
  </si>
  <si>
    <t>WC Lift to sift Jumbo 57cm</t>
  </si>
  <si>
    <t>01678-6</t>
  </si>
  <si>
    <t>Smarty miska cat/šedá</t>
  </si>
  <si>
    <t>01678-1</t>
  </si>
  <si>
    <t>Smarty miska cat/zelená</t>
  </si>
  <si>
    <t>01678-9</t>
  </si>
  <si>
    <t>Smarty miska cat/oranžová</t>
  </si>
  <si>
    <t>01679-7</t>
  </si>
  <si>
    <t>Smarty miska No. 1/žlutá</t>
  </si>
  <si>
    <t>01679-6</t>
  </si>
  <si>
    <t>Smarty miska No. 1/šedá</t>
  </si>
  <si>
    <t>01679-1</t>
  </si>
  <si>
    <t>Smarty miska No. 1/zelená, 350 ml</t>
  </si>
  <si>
    <t>01679-9</t>
  </si>
  <si>
    <t>Smarty miska No. 1/oranžová, 350 ml</t>
  </si>
  <si>
    <t>06108-8</t>
  </si>
  <si>
    <t>Přepravka Hipster Small / růžová</t>
  </si>
  <si>
    <t>06108-2</t>
  </si>
  <si>
    <t>Přepravka Hipster Small / tm.modrá</t>
  </si>
  <si>
    <t>06109-8</t>
  </si>
  <si>
    <t>Přepravka Hipster Large / růžová</t>
  </si>
  <si>
    <t>06109-2</t>
  </si>
  <si>
    <t>Přepravka Hipster Large / tm.modrá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</si>
</sst>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27" fillId="25" borderId="0" applyNumberFormat="0" applyBorder="0" applyAlignment="0" applyProtection="0"/>
    <xf numFmtId="0" fontId="1" fillId="0" borderId="0"/>
    <xf numFmtId="0" fontId="12" fillId="0" borderId="0"/>
    <xf numFmtId="0" fontId="22" fillId="0" borderId="0"/>
    <xf numFmtId="0" fontId="12" fillId="0" borderId="0"/>
    <xf numFmtId="0" fontId="12" fillId="18" borderId="6" applyNumberFormat="0" applyFont="0" applyAlignment="0" applyProtection="0"/>
    <xf numFmtId="9" fontId="26" fillId="0" borderId="0" applyFont="0" applyFill="0" applyBorder="0" applyAlignment="0" applyProtection="0"/>
    <xf numFmtId="0" fontId="13" fillId="0" borderId="7" applyNumberFormat="0" applyFill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8" applyNumberFormat="0" applyAlignment="0" applyProtection="0"/>
    <xf numFmtId="0" fontId="17" fillId="19" borderId="8" applyNumberFormat="0" applyAlignment="0" applyProtection="0"/>
    <xf numFmtId="0" fontId="18" fillId="19" borderId="9" applyNumberFormat="0" applyAlignment="0" applyProtection="0"/>
    <xf numFmtId="0" fontId="19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2" fillId="0" borderId="0"/>
  </cellStyleXfs>
  <cellXfs count="38">
    <xf numFmtId="0" fontId="0" fillId="0" borderId="0" xfId="0"/>
    <xf numFmtId="2" fontId="28" fillId="0" borderId="0" xfId="0" applyNumberFormat="1" applyFont="1" applyAlignment="1">
      <alignment horizontal="center" vertical="center"/>
    </xf>
    <xf numFmtId="0" fontId="20" fillId="24" borderId="10" xfId="32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2" fontId="29" fillId="27" borderId="0" xfId="0" applyNumberFormat="1" applyFont="1" applyFill="1" applyAlignment="1">
      <alignment horizontal="center" vertical="center"/>
    </xf>
    <xf numFmtId="0" fontId="20" fillId="24" borderId="11" xfId="32" applyFont="1" applyFill="1" applyBorder="1" applyAlignment="1">
      <alignment vertical="center"/>
    </xf>
    <xf numFmtId="0" fontId="20" fillId="24" borderId="12" xfId="32" applyFont="1" applyFill="1" applyBorder="1" applyAlignment="1">
      <alignment vertical="center"/>
    </xf>
    <xf numFmtId="0" fontId="20" fillId="24" borderId="12" xfId="32" applyFont="1" applyFill="1" applyBorder="1" applyAlignment="1">
      <alignment horizontal="center" vertical="center"/>
    </xf>
    <xf numFmtId="0" fontId="24" fillId="24" borderId="12" xfId="32" applyFont="1" applyFill="1" applyBorder="1" applyAlignment="1">
      <alignment vertical="center"/>
    </xf>
    <xf numFmtId="9" fontId="28" fillId="0" borderId="0" xfId="34" applyFont="1" applyAlignment="1">
      <alignment vertical="center"/>
    </xf>
    <xf numFmtId="9" fontId="28" fillId="0" borderId="0" xfId="34" applyFont="1" applyAlignment="1">
      <alignment horizontal="center" vertical="center"/>
    </xf>
    <xf numFmtId="2" fontId="28" fillId="0" borderId="0" xfId="34" applyNumberFormat="1" applyFont="1" applyAlignment="1">
      <alignment vertical="center"/>
    </xf>
    <xf numFmtId="0" fontId="28" fillId="0" borderId="0" xfId="0" applyFont="1" applyAlignment="1">
      <alignment horizontal="center" vertical="center" wrapText="1"/>
    </xf>
    <xf numFmtId="2" fontId="28" fillId="0" borderId="0" xfId="0" applyNumberFormat="1" applyFont="1" applyAlignment="1">
      <alignment vertical="center"/>
    </xf>
    <xf numFmtId="2" fontId="20" fillId="24" borderId="15" xfId="32" applyNumberFormat="1" applyFont="1" applyFill="1" applyBorder="1" applyAlignment="1">
      <alignment horizontal="center" vertical="center" wrapText="1"/>
    </xf>
    <xf numFmtId="0" fontId="20" fillId="24" borderId="15" xfId="32" applyFont="1" applyFill="1" applyBorder="1" applyAlignment="1">
      <alignment horizontal="center" vertical="center"/>
    </xf>
    <xf numFmtId="0" fontId="20" fillId="24" borderId="15" xfId="32" applyFont="1" applyFill="1" applyBorder="1" applyAlignment="1">
      <alignment horizontal="center" vertical="center" wrapText="1"/>
    </xf>
    <xf numFmtId="1" fontId="20" fillId="24" borderId="15" xfId="48" applyNumberFormat="1" applyFont="1" applyFill="1" applyBorder="1" applyAlignment="1">
      <alignment horizontal="center" vertical="center" wrapText="1"/>
    </xf>
    <xf numFmtId="2" fontId="20" fillId="26" borderId="15" xfId="32" applyNumberFormat="1" applyFont="1" applyFill="1" applyBorder="1" applyAlignment="1">
      <alignment horizontal="center" vertical="center" wrapText="1"/>
    </xf>
    <xf numFmtId="2" fontId="25" fillId="27" borderId="16" xfId="32" applyNumberFormat="1" applyFont="1" applyFill="1" applyBorder="1" applyAlignment="1">
      <alignment horizontal="center" vertical="center" wrapText="1"/>
    </xf>
    <xf numFmtId="2" fontId="25" fillId="27" borderId="17" xfId="32" applyNumberFormat="1" applyFont="1" applyFill="1" applyBorder="1" applyAlignment="1">
      <alignment horizontal="center" vertical="center" wrapText="1"/>
    </xf>
    <xf numFmtId="49" fontId="28" fillId="0" borderId="14" xfId="0" quotePrefix="1" applyNumberFormat="1" applyFont="1" applyBorder="1" applyAlignment="1">
      <alignment horizontal="center" vertical="center"/>
    </xf>
    <xf numFmtId="0" fontId="28" fillId="0" borderId="13" xfId="0" applyFont="1" applyBorder="1" applyAlignment="1" applyProtection="1">
      <alignment vertical="center"/>
      <protection locked="0"/>
    </xf>
    <xf numFmtId="9" fontId="28" fillId="0" borderId="13" xfId="34" applyFont="1" applyFill="1" applyBorder="1" applyAlignment="1" applyProtection="1">
      <alignment horizontal="center" vertical="center"/>
      <protection locked="0"/>
    </xf>
    <xf numFmtId="49" fontId="28" fillId="0" borderId="14" xfId="0" applyNumberFormat="1" applyFont="1" applyBorder="1" applyAlignment="1">
      <alignment horizontal="center" vertical="center"/>
    </xf>
    <xf numFmtId="1" fontId="28" fillId="0" borderId="0" xfId="0" applyNumberFormat="1" applyFont="1" applyAlignment="1">
      <alignment vertical="center"/>
    </xf>
    <xf numFmtId="1" fontId="28" fillId="0" borderId="0" xfId="0" applyNumberFormat="1" applyFont="1" applyAlignment="1">
      <alignment horizontal="center" vertical="center"/>
    </xf>
    <xf numFmtId="1" fontId="28" fillId="0" borderId="13" xfId="34" applyNumberFormat="1" applyFont="1" applyFill="1" applyBorder="1" applyAlignment="1" applyProtection="1">
      <alignment horizontal="center" vertical="center"/>
      <protection locked="0"/>
    </xf>
    <xf numFmtId="164" fontId="28" fillId="0" borderId="13" xfId="0" applyNumberFormat="1" applyFont="1" applyBorder="1" applyAlignment="1">
      <alignment vertical="center"/>
    </xf>
    <xf numFmtId="164" fontId="28" fillId="0" borderId="13" xfId="0" applyNumberFormat="1" applyFont="1" applyBorder="1" applyAlignment="1">
      <alignment horizontal="right" vertical="center"/>
    </xf>
    <xf numFmtId="164" fontId="21" fillId="0" borderId="13" xfId="30" applyNumberFormat="1" applyFont="1" applyBorder="1" applyAlignment="1">
      <alignment horizontal="right" vertical="center"/>
    </xf>
    <xf numFmtId="164" fontId="23" fillId="0" borderId="13" xfId="30" applyNumberFormat="1" applyFont="1" applyBorder="1" applyAlignment="1">
      <alignment horizontal="right" vertical="center"/>
    </xf>
    <xf numFmtId="164" fontId="28" fillId="0" borderId="18" xfId="0" applyNumberFormat="1" applyFont="1" applyBorder="1" applyAlignment="1">
      <alignment horizontal="right" vertical="center"/>
    </xf>
    <xf numFmtId="49" fontId="28" fillId="0" borderId="13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vertical="center"/>
    </xf>
    <xf numFmtId="9" fontId="28" fillId="0" borderId="13" xfId="34" applyNumberFormat="1" applyFont="1" applyFill="1" applyBorder="1" applyAlignment="1" applyProtection="1">
      <alignment horizontal="center" vertical="center"/>
      <protection locked="0"/>
    </xf>
    <xf numFmtId="1" fontId="28" fillId="0" borderId="13" xfId="0" applyNumberFormat="1" applyFont="1" applyBorder="1" applyAlignment="1">
      <alignment horizontal="center" vertical="center"/>
    </xf>
  </cellXfs>
  <cellStyles count="49">
    <cellStyle name="20 % – Zvýraznění1 2" xfId="1" xr:uid="{00000000-0005-0000-0000-000000000000}"/>
    <cellStyle name="20 % – Zvýraznění2 2" xfId="2" xr:uid="{00000000-0005-0000-0000-000001000000}"/>
    <cellStyle name="20 % – Zvýraznění3 2" xfId="3" xr:uid="{00000000-0005-0000-0000-000002000000}"/>
    <cellStyle name="20 % – Zvýraznění4 2" xfId="4" xr:uid="{00000000-0005-0000-0000-000003000000}"/>
    <cellStyle name="20 % – Zvýraznění5 2" xfId="5" xr:uid="{00000000-0005-0000-0000-000004000000}"/>
    <cellStyle name="20 % – Zvýraznění6 2" xfId="6" xr:uid="{00000000-0005-0000-0000-000005000000}"/>
    <cellStyle name="40 % – Zvýraznění1 2" xfId="7" xr:uid="{00000000-0005-0000-0000-000006000000}"/>
    <cellStyle name="40 % – Zvýraznění2 2" xfId="8" xr:uid="{00000000-0005-0000-0000-000007000000}"/>
    <cellStyle name="40 % – Zvýraznění3 2" xfId="9" xr:uid="{00000000-0005-0000-0000-000008000000}"/>
    <cellStyle name="40 % – Zvýraznění4 2" xfId="10" xr:uid="{00000000-0005-0000-0000-000009000000}"/>
    <cellStyle name="40 % – Zvýraznění5 2" xfId="11" xr:uid="{00000000-0005-0000-0000-00000A000000}"/>
    <cellStyle name="40 % – Zvýraznění6 2" xfId="12" xr:uid="{00000000-0005-0000-0000-00000B000000}"/>
    <cellStyle name="60 % – Zvýraznění1 2" xfId="13" xr:uid="{00000000-0005-0000-0000-00000C000000}"/>
    <cellStyle name="60 % – Zvýraznění2 2" xfId="14" xr:uid="{00000000-0005-0000-0000-00000D000000}"/>
    <cellStyle name="60 % – Zvýraznění3 2" xfId="15" xr:uid="{00000000-0005-0000-0000-00000E000000}"/>
    <cellStyle name="60 % – Zvýraznění4 2" xfId="16" xr:uid="{00000000-0005-0000-0000-00000F000000}"/>
    <cellStyle name="60 % – Zvýraznění5 2" xfId="17" xr:uid="{00000000-0005-0000-0000-000010000000}"/>
    <cellStyle name="60 % – Zvýraznění6 2" xfId="18" xr:uid="{00000000-0005-0000-0000-000011000000}"/>
    <cellStyle name="Celkem 2" xfId="19" xr:uid="{00000000-0005-0000-0000-000012000000}"/>
    <cellStyle name="Chybně 2" xfId="20" xr:uid="{00000000-0005-0000-0000-000013000000}"/>
    <cellStyle name="Kontrolní buňka 2" xfId="21" xr:uid="{00000000-0005-0000-0000-000014000000}"/>
    <cellStyle name="Nadpis 1 2" xfId="22" xr:uid="{00000000-0005-0000-0000-000015000000}"/>
    <cellStyle name="Nadpis 2 2" xfId="23" xr:uid="{00000000-0005-0000-0000-000016000000}"/>
    <cellStyle name="Nadpis 3 2" xfId="24" xr:uid="{00000000-0005-0000-0000-000017000000}"/>
    <cellStyle name="Nadpis 4 2" xfId="25" xr:uid="{00000000-0005-0000-0000-000018000000}"/>
    <cellStyle name="Název 2" xfId="26" xr:uid="{00000000-0005-0000-0000-000019000000}"/>
    <cellStyle name="Neutrální 2" xfId="27" xr:uid="{00000000-0005-0000-0000-00001A000000}"/>
    <cellStyle name="Neutrální 3" xfId="28" xr:uid="{00000000-0005-0000-0000-00001B000000}"/>
    <cellStyle name="Normální" xfId="0" builtinId="0"/>
    <cellStyle name="Normální 2" xfId="29" xr:uid="{00000000-0005-0000-0000-00001D000000}"/>
    <cellStyle name="Normální 3" xfId="30" xr:uid="{00000000-0005-0000-0000-00001E000000}"/>
    <cellStyle name="Normální 4" xfId="31" xr:uid="{00000000-0005-0000-0000-00001F000000}"/>
    <cellStyle name="normální_List1" xfId="32" xr:uid="{00000000-0005-0000-0000-000020000000}"/>
    <cellStyle name="normální_List1 2" xfId="48" xr:uid="{5129E832-48EC-4B96-A393-485176453AE8}"/>
    <cellStyle name="Poznámka 2" xfId="33" xr:uid="{00000000-0005-0000-0000-000021000000}"/>
    <cellStyle name="Procenta" xfId="34" builtinId="5"/>
    <cellStyle name="Propojená buňka 2" xfId="35" xr:uid="{00000000-0005-0000-0000-000023000000}"/>
    <cellStyle name="Správně 2" xfId="36" xr:uid="{00000000-0005-0000-0000-000024000000}"/>
    <cellStyle name="Text upozornění 2" xfId="37" xr:uid="{00000000-0005-0000-0000-000025000000}"/>
    <cellStyle name="Vstup 2" xfId="38" xr:uid="{00000000-0005-0000-0000-000026000000}"/>
    <cellStyle name="Výpočet 2" xfId="39" xr:uid="{00000000-0005-0000-0000-000027000000}"/>
    <cellStyle name="Výstup 2" xfId="40" xr:uid="{00000000-0005-0000-0000-000028000000}"/>
    <cellStyle name="Vysvětlující text 2" xfId="41" xr:uid="{00000000-0005-0000-0000-000029000000}"/>
    <cellStyle name="Zvýraznění 1 2" xfId="42" xr:uid="{00000000-0005-0000-0000-00002A000000}"/>
    <cellStyle name="Zvýraznění 2 2" xfId="43" xr:uid="{00000000-0005-0000-0000-00002B000000}"/>
    <cellStyle name="Zvýraznění 3 2" xfId="44" xr:uid="{00000000-0005-0000-0000-00002C000000}"/>
    <cellStyle name="Zvýraznění 4 2" xfId="45" xr:uid="{00000000-0005-0000-0000-00002D000000}"/>
    <cellStyle name="Zvýraznění 5 2" xfId="46" xr:uid="{00000000-0005-0000-0000-00002E000000}"/>
    <cellStyle name="Zvýraznění 6 2" xfId="47" xr:uid="{00000000-0005-0000-0000-00002F000000}"/>
  </cellStyles>
  <dxfs count="5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97"/>
  <sheetViews>
    <sheetView tabSelected="1" view="pageBreakPreview" zoomScaleNormal="100" zoomScaleSheetLayoutView="100" workbookViewId="0">
      <pane ySplit="2" topLeftCell="A142" activePane="bottomLeft" state="frozen"/>
      <selection pane="bottomLeft" activeCell="T180" sqref="T180"/>
    </sheetView>
  </sheetViews>
  <sheetFormatPr defaultColWidth="9.140625" defaultRowHeight="11.25" x14ac:dyDescent="0.25"/>
  <cols>
    <col min="1" max="2" width="9.140625" style="3"/>
    <col min="3" max="3" width="37" style="3" customWidth="1"/>
    <col min="4" max="4" width="6.28515625" style="4" customWidth="1"/>
    <col min="5" max="5" width="19.42578125" style="4" customWidth="1"/>
    <col min="6" max="8" width="11.7109375" style="1" customWidth="1"/>
    <col min="9" max="9" width="11.5703125" style="1" bestFit="1" customWidth="1"/>
    <col min="10" max="11" width="11.7109375" style="5" hidden="1" customWidth="1"/>
    <col min="12" max="12" width="11.7109375" style="1" customWidth="1"/>
    <col min="13" max="13" width="10.42578125" style="1" bestFit="1" customWidth="1"/>
    <col min="14" max="14" width="9.140625" style="3"/>
    <col min="15" max="15" width="14.28515625" style="3" hidden="1" customWidth="1"/>
    <col min="16" max="17" width="11.85546875" style="3" hidden="1" customWidth="1"/>
    <col min="18" max="18" width="11.85546875" style="3" customWidth="1"/>
    <col min="19" max="19" width="22.28515625" style="26" customWidth="1"/>
    <col min="20" max="16384" width="9.140625" style="3"/>
  </cols>
  <sheetData>
    <row r="1" spans="2:19" ht="15" customHeight="1" thickBot="1" x14ac:dyDescent="0.3">
      <c r="B1" s="2" t="s">
        <v>30</v>
      </c>
      <c r="C1" s="7"/>
      <c r="D1" s="8"/>
      <c r="E1" s="8"/>
      <c r="F1" s="7"/>
      <c r="G1" s="7"/>
      <c r="H1" s="7"/>
      <c r="I1" s="7"/>
      <c r="J1" s="9"/>
      <c r="K1" s="9"/>
      <c r="L1" s="7"/>
      <c r="M1" s="6"/>
    </row>
    <row r="2" spans="2:19" s="4" customFormat="1" ht="41.25" x14ac:dyDescent="0.25">
      <c r="B2" s="15" t="s">
        <v>13</v>
      </c>
      <c r="C2" s="16" t="s">
        <v>12</v>
      </c>
      <c r="D2" s="17" t="s">
        <v>8</v>
      </c>
      <c r="E2" s="18" t="s">
        <v>9</v>
      </c>
      <c r="F2" s="15" t="s">
        <v>0</v>
      </c>
      <c r="G2" s="15" t="s">
        <v>1</v>
      </c>
      <c r="H2" s="19" t="s">
        <v>2</v>
      </c>
      <c r="I2" s="19" t="s">
        <v>3</v>
      </c>
      <c r="J2" s="20" t="s">
        <v>6</v>
      </c>
      <c r="K2" s="21" t="s">
        <v>7</v>
      </c>
      <c r="L2" s="19" t="s">
        <v>4</v>
      </c>
      <c r="M2" s="19" t="s">
        <v>5</v>
      </c>
      <c r="O2" s="4" t="s">
        <v>10</v>
      </c>
      <c r="P2" s="13" t="s">
        <v>11</v>
      </c>
      <c r="Q2" s="13"/>
      <c r="S2" s="27"/>
    </row>
    <row r="3" spans="2:19" x14ac:dyDescent="0.25">
      <c r="B3" s="22" t="s">
        <v>14</v>
      </c>
      <c r="C3" s="23" t="s">
        <v>22</v>
      </c>
      <c r="D3" s="24">
        <v>0.21</v>
      </c>
      <c r="E3" s="28">
        <v>8595166721620</v>
      </c>
      <c r="F3" s="29">
        <v>252.66</v>
      </c>
      <c r="G3" s="30">
        <f t="shared" ref="G3:G26" si="0">F3*P3</f>
        <v>305.71859999999998</v>
      </c>
      <c r="H3" s="29">
        <v>265.29300000000001</v>
      </c>
      <c r="I3" s="31">
        <f t="shared" ref="I3:I26" si="1">H3*P3</f>
        <v>321.00452999999999</v>
      </c>
      <c r="J3" s="32">
        <f t="shared" ref="J3:J13" si="2">I3*1.35</f>
        <v>433.35611549999999</v>
      </c>
      <c r="K3" s="32">
        <f t="shared" ref="K3:K14" si="3">I3*1.15</f>
        <v>369.15520949999996</v>
      </c>
      <c r="L3" s="31">
        <f t="shared" ref="L3:M13" si="4">ROUND(J3,1)</f>
        <v>433.4</v>
      </c>
      <c r="M3" s="33">
        <f t="shared" si="4"/>
        <v>369.2</v>
      </c>
      <c r="N3" s="12"/>
      <c r="O3" s="11">
        <f>(H3/F3)-1</f>
        <v>5.0000000000000044E-2</v>
      </c>
      <c r="P3" s="14">
        <v>1.21</v>
      </c>
      <c r="Q3" s="14"/>
    </row>
    <row r="4" spans="2:19" x14ac:dyDescent="0.25">
      <c r="B4" s="22" t="s">
        <v>15</v>
      </c>
      <c r="C4" s="23" t="s">
        <v>23</v>
      </c>
      <c r="D4" s="24">
        <v>0.21</v>
      </c>
      <c r="E4" s="28">
        <v>8595166721637</v>
      </c>
      <c r="F4" s="29">
        <v>268.25</v>
      </c>
      <c r="G4" s="30">
        <f t="shared" si="0"/>
        <v>324.58249999999998</v>
      </c>
      <c r="H4" s="29">
        <v>281.66250000000002</v>
      </c>
      <c r="I4" s="31">
        <f t="shared" si="1"/>
        <v>340.81162499999999</v>
      </c>
      <c r="J4" s="32">
        <f t="shared" si="2"/>
        <v>460.09569375000001</v>
      </c>
      <c r="K4" s="32">
        <f t="shared" si="3"/>
        <v>391.93336874999994</v>
      </c>
      <c r="L4" s="31">
        <f t="shared" si="4"/>
        <v>460.1</v>
      </c>
      <c r="M4" s="33">
        <f t="shared" si="4"/>
        <v>391.9</v>
      </c>
      <c r="N4" s="12"/>
      <c r="O4" s="11">
        <f t="shared" ref="O4:O12" si="5">(H4/F4)-1</f>
        <v>5.0000000000000044E-2</v>
      </c>
      <c r="P4" s="14">
        <v>1.21</v>
      </c>
      <c r="Q4" s="14"/>
    </row>
    <row r="5" spans="2:19" x14ac:dyDescent="0.25">
      <c r="B5" s="22" t="s">
        <v>16</v>
      </c>
      <c r="C5" s="23" t="s">
        <v>24</v>
      </c>
      <c r="D5" s="24">
        <v>0.21</v>
      </c>
      <c r="E5" s="28">
        <v>8595166721644</v>
      </c>
      <c r="F5" s="29">
        <v>283.85998999999998</v>
      </c>
      <c r="G5" s="30">
        <f t="shared" si="0"/>
        <v>343.47058789999994</v>
      </c>
      <c r="H5" s="29">
        <v>298.05298949999997</v>
      </c>
      <c r="I5" s="31">
        <f t="shared" si="1"/>
        <v>360.64411729499994</v>
      </c>
      <c r="J5" s="32">
        <f t="shared" si="2"/>
        <v>486.86955834824994</v>
      </c>
      <c r="K5" s="32">
        <f t="shared" si="3"/>
        <v>414.74073488924989</v>
      </c>
      <c r="L5" s="31">
        <f t="shared" si="4"/>
        <v>486.9</v>
      </c>
      <c r="M5" s="33">
        <f t="shared" si="4"/>
        <v>414.7</v>
      </c>
      <c r="N5" s="12"/>
      <c r="O5" s="11">
        <f t="shared" si="5"/>
        <v>5.0000000000000044E-2</v>
      </c>
      <c r="P5" s="14">
        <v>1.21</v>
      </c>
      <c r="Q5" s="14"/>
    </row>
    <row r="6" spans="2:19" x14ac:dyDescent="0.25">
      <c r="B6" s="22" t="s">
        <v>17</v>
      </c>
      <c r="C6" s="23" t="s">
        <v>25</v>
      </c>
      <c r="D6" s="24">
        <v>0.21</v>
      </c>
      <c r="E6" s="28">
        <v>8595166721651</v>
      </c>
      <c r="F6" s="29">
        <v>299.45001000000002</v>
      </c>
      <c r="G6" s="30">
        <f t="shared" si="0"/>
        <v>362.33451210000004</v>
      </c>
      <c r="H6" s="29">
        <v>314.42251050000004</v>
      </c>
      <c r="I6" s="31">
        <f t="shared" si="1"/>
        <v>380.45123770500004</v>
      </c>
      <c r="J6" s="32">
        <f t="shared" si="2"/>
        <v>513.60917090175008</v>
      </c>
      <c r="K6" s="32">
        <f t="shared" si="3"/>
        <v>437.51892336075002</v>
      </c>
      <c r="L6" s="31">
        <f t="shared" si="4"/>
        <v>513.6</v>
      </c>
      <c r="M6" s="33">
        <f t="shared" si="4"/>
        <v>437.5</v>
      </c>
      <c r="N6" s="12"/>
      <c r="O6" s="11">
        <f t="shared" si="5"/>
        <v>5.0000000000000044E-2</v>
      </c>
      <c r="P6" s="14">
        <v>1.21</v>
      </c>
      <c r="Q6" s="14"/>
    </row>
    <row r="7" spans="2:19" x14ac:dyDescent="0.25">
      <c r="B7" s="22" t="s">
        <v>18</v>
      </c>
      <c r="C7" s="23" t="s">
        <v>26</v>
      </c>
      <c r="D7" s="24">
        <v>0.21</v>
      </c>
      <c r="E7" s="28">
        <v>8595166721668</v>
      </c>
      <c r="F7" s="29">
        <v>147.58000000000001</v>
      </c>
      <c r="G7" s="30">
        <f t="shared" si="0"/>
        <v>178.5718</v>
      </c>
      <c r="H7" s="29">
        <v>154.95900000000003</v>
      </c>
      <c r="I7" s="31">
        <f t="shared" si="1"/>
        <v>187.50039000000004</v>
      </c>
      <c r="J7" s="32">
        <f t="shared" si="2"/>
        <v>253.12552650000006</v>
      </c>
      <c r="K7" s="32">
        <f t="shared" si="3"/>
        <v>215.62544850000003</v>
      </c>
      <c r="L7" s="31">
        <f t="shared" si="4"/>
        <v>253.1</v>
      </c>
      <c r="M7" s="33">
        <f t="shared" si="4"/>
        <v>215.6</v>
      </c>
      <c r="N7" s="12"/>
      <c r="O7" s="11">
        <f t="shared" si="5"/>
        <v>5.0000000000000044E-2</v>
      </c>
      <c r="P7" s="14">
        <v>1.21</v>
      </c>
      <c r="Q7" s="14"/>
    </row>
    <row r="8" spans="2:19" x14ac:dyDescent="0.25">
      <c r="B8" s="22" t="s">
        <v>19</v>
      </c>
      <c r="C8" s="23" t="s">
        <v>27</v>
      </c>
      <c r="D8" s="24">
        <v>0.21</v>
      </c>
      <c r="E8" s="28">
        <v>8595166721675</v>
      </c>
      <c r="F8" s="29">
        <v>170.32001</v>
      </c>
      <c r="G8" s="30">
        <f t="shared" si="0"/>
        <v>206.08721209999999</v>
      </c>
      <c r="H8" s="29">
        <v>178.83601050000001</v>
      </c>
      <c r="I8" s="31">
        <f t="shared" si="1"/>
        <v>216.39157270500002</v>
      </c>
      <c r="J8" s="32">
        <f t="shared" si="2"/>
        <v>292.12862315175005</v>
      </c>
      <c r="K8" s="32">
        <f t="shared" si="3"/>
        <v>248.85030861075001</v>
      </c>
      <c r="L8" s="31">
        <f t="shared" si="4"/>
        <v>292.10000000000002</v>
      </c>
      <c r="M8" s="33">
        <f t="shared" si="4"/>
        <v>248.9</v>
      </c>
      <c r="N8" s="12"/>
      <c r="O8" s="11">
        <f t="shared" si="5"/>
        <v>5.0000000000000044E-2</v>
      </c>
      <c r="P8" s="14">
        <v>1.21</v>
      </c>
      <c r="Q8" s="14"/>
    </row>
    <row r="9" spans="2:19" x14ac:dyDescent="0.25">
      <c r="B9" s="22" t="s">
        <v>20</v>
      </c>
      <c r="C9" s="23" t="s">
        <v>28</v>
      </c>
      <c r="D9" s="24">
        <v>0.21</v>
      </c>
      <c r="E9" s="28">
        <v>8595166721682</v>
      </c>
      <c r="F9" s="29">
        <v>191.23</v>
      </c>
      <c r="G9" s="30">
        <f t="shared" si="0"/>
        <v>231.38829999999999</v>
      </c>
      <c r="H9" s="29">
        <v>200.79149999999998</v>
      </c>
      <c r="I9" s="31">
        <f t="shared" si="1"/>
        <v>242.95771499999998</v>
      </c>
      <c r="J9" s="32">
        <f t="shared" si="2"/>
        <v>327.99291525000001</v>
      </c>
      <c r="K9" s="32">
        <f t="shared" si="3"/>
        <v>279.40137224999995</v>
      </c>
      <c r="L9" s="31">
        <f t="shared" si="4"/>
        <v>328</v>
      </c>
      <c r="M9" s="33">
        <f t="shared" si="4"/>
        <v>279.39999999999998</v>
      </c>
      <c r="N9" s="12"/>
      <c r="O9" s="11">
        <f t="shared" si="5"/>
        <v>5.0000000000000044E-2</v>
      </c>
      <c r="P9" s="14">
        <v>1.21</v>
      </c>
      <c r="Q9" s="14"/>
    </row>
    <row r="10" spans="2:19" x14ac:dyDescent="0.25">
      <c r="B10" s="22" t="s">
        <v>21</v>
      </c>
      <c r="C10" s="23" t="s">
        <v>29</v>
      </c>
      <c r="D10" s="24">
        <v>0.21</v>
      </c>
      <c r="E10" s="28">
        <v>8595166721699</v>
      </c>
      <c r="F10" s="29">
        <v>215.23</v>
      </c>
      <c r="G10" s="30">
        <f t="shared" si="0"/>
        <v>260.42829999999998</v>
      </c>
      <c r="H10" s="29">
        <v>225.9915</v>
      </c>
      <c r="I10" s="31">
        <f t="shared" si="1"/>
        <v>273.44971499999997</v>
      </c>
      <c r="J10" s="32">
        <f t="shared" si="2"/>
        <v>369.15711525</v>
      </c>
      <c r="K10" s="32">
        <f t="shared" si="3"/>
        <v>314.46717224999992</v>
      </c>
      <c r="L10" s="31">
        <f t="shared" si="4"/>
        <v>369.2</v>
      </c>
      <c r="M10" s="33">
        <f t="shared" si="4"/>
        <v>314.5</v>
      </c>
      <c r="N10" s="12"/>
      <c r="O10" s="11">
        <f t="shared" si="5"/>
        <v>5.0000000000000044E-2</v>
      </c>
      <c r="P10" s="14">
        <v>1.21</v>
      </c>
      <c r="Q10" s="14"/>
    </row>
    <row r="11" spans="2:19" x14ac:dyDescent="0.25">
      <c r="B11" s="22" t="s">
        <v>31</v>
      </c>
      <c r="C11" s="23" t="s">
        <v>47</v>
      </c>
      <c r="D11" s="24">
        <v>0.21</v>
      </c>
      <c r="E11" s="28">
        <v>8595166785868</v>
      </c>
      <c r="F11" s="29">
        <v>279.67000999999999</v>
      </c>
      <c r="G11" s="30">
        <f t="shared" si="0"/>
        <v>338.40071209999996</v>
      </c>
      <c r="H11" s="29">
        <v>288.90000000000003</v>
      </c>
      <c r="I11" s="31">
        <f t="shared" si="1"/>
        <v>349.56900000000002</v>
      </c>
      <c r="J11" s="32">
        <f t="shared" si="2"/>
        <v>471.91815000000003</v>
      </c>
      <c r="K11" s="32">
        <f t="shared" si="3"/>
        <v>402.00434999999999</v>
      </c>
      <c r="L11" s="31">
        <f t="shared" si="4"/>
        <v>471.9</v>
      </c>
      <c r="M11" s="33">
        <f t="shared" si="4"/>
        <v>402</v>
      </c>
      <c r="N11" s="12"/>
      <c r="O11" s="11">
        <f t="shared" si="5"/>
        <v>3.3003145385520849E-2</v>
      </c>
      <c r="P11" s="14">
        <v>1.21</v>
      </c>
      <c r="Q11" s="14"/>
    </row>
    <row r="12" spans="2:19" x14ac:dyDescent="0.25">
      <c r="B12" s="22" t="s">
        <v>32</v>
      </c>
      <c r="C12" s="23" t="s">
        <v>48</v>
      </c>
      <c r="D12" s="24">
        <v>0.21</v>
      </c>
      <c r="E12" s="28">
        <v>8595166785875</v>
      </c>
      <c r="F12" s="29">
        <v>279.67000999999999</v>
      </c>
      <c r="G12" s="30">
        <f t="shared" si="0"/>
        <v>338.40071209999996</v>
      </c>
      <c r="H12" s="29">
        <v>288.90000000000003</v>
      </c>
      <c r="I12" s="31">
        <f t="shared" si="1"/>
        <v>349.56900000000002</v>
      </c>
      <c r="J12" s="32">
        <f t="shared" si="2"/>
        <v>471.91815000000003</v>
      </c>
      <c r="K12" s="32">
        <f t="shared" si="3"/>
        <v>402.00434999999999</v>
      </c>
      <c r="L12" s="31">
        <f t="shared" si="4"/>
        <v>471.9</v>
      </c>
      <c r="M12" s="33">
        <f t="shared" si="4"/>
        <v>402</v>
      </c>
      <c r="N12" s="12"/>
      <c r="O12" s="11">
        <f t="shared" si="5"/>
        <v>3.3003145385520849E-2</v>
      </c>
      <c r="P12" s="14">
        <v>1.21</v>
      </c>
      <c r="Q12" s="14"/>
    </row>
    <row r="13" spans="2:19" x14ac:dyDescent="0.25">
      <c r="B13" s="22" t="s">
        <v>33</v>
      </c>
      <c r="C13" s="23" t="s">
        <v>49</v>
      </c>
      <c r="D13" s="24">
        <v>0.21</v>
      </c>
      <c r="E13" s="28">
        <v>8595166785882</v>
      </c>
      <c r="F13" s="29">
        <v>279.67000999999999</v>
      </c>
      <c r="G13" s="30">
        <f t="shared" si="0"/>
        <v>338.40071209999996</v>
      </c>
      <c r="H13" s="29">
        <v>288.90000000000003</v>
      </c>
      <c r="I13" s="31">
        <f t="shared" si="1"/>
        <v>349.56900000000002</v>
      </c>
      <c r="J13" s="32">
        <f t="shared" si="2"/>
        <v>471.91815000000003</v>
      </c>
      <c r="K13" s="32">
        <f t="shared" si="3"/>
        <v>402.00434999999999</v>
      </c>
      <c r="L13" s="31">
        <f t="shared" si="4"/>
        <v>471.9</v>
      </c>
      <c r="M13" s="33">
        <f t="shared" si="4"/>
        <v>402</v>
      </c>
      <c r="N13" s="10"/>
      <c r="O13" s="11">
        <f t="shared" ref="O13:O18" si="6">(H13/F13)-1</f>
        <v>3.3003145385520849E-2</v>
      </c>
      <c r="P13" s="14">
        <v>1.21</v>
      </c>
    </row>
    <row r="14" spans="2:19" x14ac:dyDescent="0.25">
      <c r="B14" s="25" t="s">
        <v>34</v>
      </c>
      <c r="C14" s="23" t="s">
        <v>50</v>
      </c>
      <c r="D14" s="24">
        <v>0.21</v>
      </c>
      <c r="E14" s="28">
        <v>8595166786230</v>
      </c>
      <c r="F14" s="29">
        <v>279.67000999999999</v>
      </c>
      <c r="G14" s="30">
        <f t="shared" si="0"/>
        <v>338.40071209999996</v>
      </c>
      <c r="H14" s="29">
        <v>288.90000000000003</v>
      </c>
      <c r="I14" s="31">
        <f t="shared" si="1"/>
        <v>349.56900000000002</v>
      </c>
      <c r="J14" s="32">
        <f t="shared" ref="J14:J26" si="7">I14*1.35</f>
        <v>471.91815000000003</v>
      </c>
      <c r="K14" s="32">
        <f t="shared" si="3"/>
        <v>402.00434999999999</v>
      </c>
      <c r="L14" s="31">
        <f t="shared" ref="L14:L15" si="8">ROUND(J14,1)</f>
        <v>471.9</v>
      </c>
      <c r="M14" s="33">
        <f t="shared" ref="M14:M15" si="9">ROUND(K14,1)</f>
        <v>402</v>
      </c>
      <c r="N14" s="10"/>
      <c r="O14" s="11">
        <f t="shared" si="6"/>
        <v>3.3003145385520849E-2</v>
      </c>
      <c r="P14" s="14">
        <f t="shared" ref="P14:P18" si="10">1+(D14)</f>
        <v>1.21</v>
      </c>
    </row>
    <row r="15" spans="2:19" x14ac:dyDescent="0.25">
      <c r="B15" s="25" t="s">
        <v>35</v>
      </c>
      <c r="C15" s="23" t="s">
        <v>51</v>
      </c>
      <c r="D15" s="24">
        <v>0.21</v>
      </c>
      <c r="E15" s="28">
        <v>8595166785899</v>
      </c>
      <c r="F15" s="29">
        <v>291.56</v>
      </c>
      <c r="G15" s="30">
        <f t="shared" si="0"/>
        <v>352.7876</v>
      </c>
      <c r="H15" s="29">
        <v>301.05</v>
      </c>
      <c r="I15" s="31">
        <f t="shared" si="1"/>
        <v>364.27050000000003</v>
      </c>
      <c r="J15" s="32">
        <f t="shared" si="7"/>
        <v>491.76517500000006</v>
      </c>
      <c r="K15" s="32">
        <f t="shared" ref="K15" si="11">I15*1.15</f>
        <v>418.91107499999998</v>
      </c>
      <c r="L15" s="31">
        <f t="shared" si="8"/>
        <v>491.8</v>
      </c>
      <c r="M15" s="33">
        <f t="shared" si="9"/>
        <v>418.9</v>
      </c>
      <c r="N15" s="10"/>
      <c r="O15" s="11">
        <f t="shared" si="6"/>
        <v>3.2549046508437485E-2</v>
      </c>
      <c r="P15" s="14">
        <f t="shared" ref="P15:P17" si="12">1+(D15)</f>
        <v>1.21</v>
      </c>
    </row>
    <row r="16" spans="2:19" x14ac:dyDescent="0.25">
      <c r="B16" s="25" t="s">
        <v>36</v>
      </c>
      <c r="C16" s="23" t="s">
        <v>52</v>
      </c>
      <c r="D16" s="24">
        <v>0.21</v>
      </c>
      <c r="E16" s="28">
        <v>8595166785905</v>
      </c>
      <c r="F16" s="29">
        <v>291.56</v>
      </c>
      <c r="G16" s="30">
        <f t="shared" si="0"/>
        <v>352.7876</v>
      </c>
      <c r="H16" s="29">
        <v>301.05</v>
      </c>
      <c r="I16" s="31">
        <f t="shared" si="1"/>
        <v>364.27050000000003</v>
      </c>
      <c r="J16" s="32">
        <f t="shared" si="7"/>
        <v>491.76517500000006</v>
      </c>
      <c r="K16" s="32">
        <f t="shared" ref="K16:K26" si="13">I16*1.15</f>
        <v>418.91107499999998</v>
      </c>
      <c r="L16" s="31">
        <f t="shared" ref="L16:L26" si="14">ROUND(J16,1)</f>
        <v>491.8</v>
      </c>
      <c r="M16" s="33">
        <f t="shared" ref="M16:M26" si="15">ROUND(K16,1)</f>
        <v>418.9</v>
      </c>
      <c r="O16" s="11">
        <f t="shared" ref="O16" si="16">(H16/F16)-1</f>
        <v>3.2549046508437485E-2</v>
      </c>
      <c r="P16" s="14">
        <f t="shared" si="12"/>
        <v>1.21</v>
      </c>
    </row>
    <row r="17" spans="2:16" x14ac:dyDescent="0.25">
      <c r="B17" s="25" t="s">
        <v>37</v>
      </c>
      <c r="C17" s="23" t="s">
        <v>53</v>
      </c>
      <c r="D17" s="24">
        <v>0.21</v>
      </c>
      <c r="E17" s="28">
        <v>8595166785912</v>
      </c>
      <c r="F17" s="29">
        <v>291.56</v>
      </c>
      <c r="G17" s="30">
        <f t="shared" si="0"/>
        <v>352.7876</v>
      </c>
      <c r="H17" s="29">
        <v>301.05</v>
      </c>
      <c r="I17" s="31">
        <f t="shared" si="1"/>
        <v>364.27050000000003</v>
      </c>
      <c r="J17" s="32">
        <f t="shared" si="7"/>
        <v>491.76517500000006</v>
      </c>
      <c r="K17" s="32">
        <f t="shared" si="13"/>
        <v>418.91107499999998</v>
      </c>
      <c r="L17" s="31">
        <f t="shared" si="14"/>
        <v>491.8</v>
      </c>
      <c r="M17" s="33">
        <f t="shared" si="15"/>
        <v>418.9</v>
      </c>
      <c r="N17" s="10"/>
      <c r="O17" s="11">
        <f t="shared" si="6"/>
        <v>3.2549046508437485E-2</v>
      </c>
      <c r="P17" s="14">
        <f t="shared" si="12"/>
        <v>1.21</v>
      </c>
    </row>
    <row r="18" spans="2:16" x14ac:dyDescent="0.25">
      <c r="B18" s="25" t="s">
        <v>38</v>
      </c>
      <c r="C18" s="23" t="s">
        <v>54</v>
      </c>
      <c r="D18" s="24">
        <v>0.21</v>
      </c>
      <c r="E18" s="28">
        <v>8595166786247</v>
      </c>
      <c r="F18" s="29">
        <v>291.56</v>
      </c>
      <c r="G18" s="30">
        <f t="shared" si="0"/>
        <v>352.7876</v>
      </c>
      <c r="H18" s="29">
        <v>301.05</v>
      </c>
      <c r="I18" s="31">
        <f t="shared" si="1"/>
        <v>364.27050000000003</v>
      </c>
      <c r="J18" s="32">
        <f t="shared" si="7"/>
        <v>491.76517500000006</v>
      </c>
      <c r="K18" s="32">
        <f t="shared" si="13"/>
        <v>418.91107499999998</v>
      </c>
      <c r="L18" s="31">
        <f t="shared" si="14"/>
        <v>491.8</v>
      </c>
      <c r="M18" s="33">
        <f t="shared" si="15"/>
        <v>418.9</v>
      </c>
      <c r="O18" s="11">
        <f t="shared" si="6"/>
        <v>3.2549046508437485E-2</v>
      </c>
      <c r="P18" s="14">
        <f t="shared" si="10"/>
        <v>1.21</v>
      </c>
    </row>
    <row r="19" spans="2:16" x14ac:dyDescent="0.25">
      <c r="B19" s="25" t="s">
        <v>39</v>
      </c>
      <c r="C19" s="23" t="s">
        <v>55</v>
      </c>
      <c r="D19" s="24">
        <v>0.21</v>
      </c>
      <c r="E19" s="28">
        <v>8595166786124</v>
      </c>
      <c r="F19" s="29">
        <v>303.47000000000003</v>
      </c>
      <c r="G19" s="30">
        <f t="shared" si="0"/>
        <v>367.19870000000003</v>
      </c>
      <c r="H19" s="29">
        <v>311.85000000000002</v>
      </c>
      <c r="I19" s="31">
        <f t="shared" si="1"/>
        <v>377.33850000000001</v>
      </c>
      <c r="J19" s="32">
        <f t="shared" si="7"/>
        <v>509.40697500000005</v>
      </c>
      <c r="K19" s="32">
        <f t="shared" si="13"/>
        <v>433.93927499999995</v>
      </c>
      <c r="L19" s="31">
        <f t="shared" si="14"/>
        <v>509.4</v>
      </c>
      <c r="M19" s="33">
        <f t="shared" si="15"/>
        <v>433.9</v>
      </c>
      <c r="O19" s="11">
        <f t="shared" ref="O19:O22" si="17">(H19/F19)-1</f>
        <v>2.7613932184400447E-2</v>
      </c>
      <c r="P19" s="14">
        <f t="shared" ref="P19:P22" si="18">1+(D19)</f>
        <v>1.21</v>
      </c>
    </row>
    <row r="20" spans="2:16" x14ac:dyDescent="0.25">
      <c r="B20" s="25" t="s">
        <v>40</v>
      </c>
      <c r="C20" s="23" t="s">
        <v>56</v>
      </c>
      <c r="D20" s="24">
        <v>0.21</v>
      </c>
      <c r="E20" s="28">
        <v>8595166786131</v>
      </c>
      <c r="F20" s="29">
        <v>303.47000000000003</v>
      </c>
      <c r="G20" s="30">
        <f t="shared" si="0"/>
        <v>367.19870000000003</v>
      </c>
      <c r="H20" s="29">
        <v>311.85000000000002</v>
      </c>
      <c r="I20" s="31">
        <f t="shared" si="1"/>
        <v>377.33850000000001</v>
      </c>
      <c r="J20" s="32">
        <f t="shared" si="7"/>
        <v>509.40697500000005</v>
      </c>
      <c r="K20" s="32">
        <f t="shared" si="13"/>
        <v>433.93927499999995</v>
      </c>
      <c r="L20" s="31">
        <f t="shared" si="14"/>
        <v>509.4</v>
      </c>
      <c r="M20" s="33">
        <f t="shared" si="15"/>
        <v>433.9</v>
      </c>
      <c r="O20" s="11">
        <f t="shared" si="17"/>
        <v>2.7613932184400447E-2</v>
      </c>
      <c r="P20" s="14">
        <f t="shared" si="18"/>
        <v>1.21</v>
      </c>
    </row>
    <row r="21" spans="2:16" x14ac:dyDescent="0.25">
      <c r="B21" s="25" t="s">
        <v>41</v>
      </c>
      <c r="C21" s="23" t="s">
        <v>57</v>
      </c>
      <c r="D21" s="24">
        <v>0.21</v>
      </c>
      <c r="E21" s="28">
        <v>8595166786148</v>
      </c>
      <c r="F21" s="29">
        <v>303.47000000000003</v>
      </c>
      <c r="G21" s="30">
        <f t="shared" si="0"/>
        <v>367.19870000000003</v>
      </c>
      <c r="H21" s="29">
        <v>311.85000000000002</v>
      </c>
      <c r="I21" s="31">
        <f t="shared" si="1"/>
        <v>377.33850000000001</v>
      </c>
      <c r="J21" s="32">
        <f t="shared" si="7"/>
        <v>509.40697500000005</v>
      </c>
      <c r="K21" s="32">
        <f t="shared" si="13"/>
        <v>433.93927499999995</v>
      </c>
      <c r="L21" s="31">
        <f t="shared" si="14"/>
        <v>509.4</v>
      </c>
      <c r="M21" s="33">
        <f t="shared" si="15"/>
        <v>433.9</v>
      </c>
      <c r="O21" s="11">
        <f t="shared" si="17"/>
        <v>2.7613932184400447E-2</v>
      </c>
      <c r="P21" s="14">
        <f t="shared" si="18"/>
        <v>1.21</v>
      </c>
    </row>
    <row r="22" spans="2:16" x14ac:dyDescent="0.25">
      <c r="B22" s="25" t="s">
        <v>42</v>
      </c>
      <c r="C22" s="23" t="s">
        <v>58</v>
      </c>
      <c r="D22" s="24">
        <v>0.21</v>
      </c>
      <c r="E22" s="28">
        <v>8595166786254</v>
      </c>
      <c r="F22" s="29">
        <v>303.47000000000003</v>
      </c>
      <c r="G22" s="30">
        <f t="shared" si="0"/>
        <v>367.19870000000003</v>
      </c>
      <c r="H22" s="29">
        <v>311.85000000000002</v>
      </c>
      <c r="I22" s="31">
        <f t="shared" si="1"/>
        <v>377.33850000000001</v>
      </c>
      <c r="J22" s="32">
        <f t="shared" si="7"/>
        <v>509.40697500000005</v>
      </c>
      <c r="K22" s="32">
        <f t="shared" si="13"/>
        <v>433.93927499999995</v>
      </c>
      <c r="L22" s="31">
        <f t="shared" si="14"/>
        <v>509.4</v>
      </c>
      <c r="M22" s="33">
        <f t="shared" si="15"/>
        <v>433.9</v>
      </c>
      <c r="O22" s="11">
        <f t="shared" si="17"/>
        <v>2.7613932184400447E-2</v>
      </c>
      <c r="P22" s="14">
        <f t="shared" si="18"/>
        <v>1.21</v>
      </c>
    </row>
    <row r="23" spans="2:16" x14ac:dyDescent="0.25">
      <c r="B23" s="25" t="s">
        <v>43</v>
      </c>
      <c r="C23" s="23" t="s">
        <v>59</v>
      </c>
      <c r="D23" s="24">
        <v>0.21</v>
      </c>
      <c r="E23" s="28">
        <v>8595166786155</v>
      </c>
      <c r="F23" s="29">
        <v>315.35998999999998</v>
      </c>
      <c r="G23" s="30">
        <f t="shared" si="0"/>
        <v>381.58558789999995</v>
      </c>
      <c r="H23" s="29">
        <v>324</v>
      </c>
      <c r="I23" s="31">
        <f t="shared" si="1"/>
        <v>392.03999999999996</v>
      </c>
      <c r="J23" s="32">
        <f t="shared" si="7"/>
        <v>529.25400000000002</v>
      </c>
      <c r="K23" s="32">
        <f t="shared" si="13"/>
        <v>450.84599999999995</v>
      </c>
      <c r="L23" s="31">
        <f t="shared" si="14"/>
        <v>529.29999999999995</v>
      </c>
      <c r="M23" s="33">
        <f t="shared" si="15"/>
        <v>450.8</v>
      </c>
      <c r="O23" s="11">
        <f t="shared" ref="O23:O63" si="19">(H23/F23)-1</f>
        <v>2.7397292852527011E-2</v>
      </c>
      <c r="P23" s="14">
        <f t="shared" ref="P23:P63" si="20">1+(D23)</f>
        <v>1.21</v>
      </c>
    </row>
    <row r="24" spans="2:16" x14ac:dyDescent="0.25">
      <c r="B24" s="25" t="s">
        <v>44</v>
      </c>
      <c r="C24" s="23" t="s">
        <v>60</v>
      </c>
      <c r="D24" s="24">
        <v>0.21</v>
      </c>
      <c r="E24" s="28">
        <v>8595166786162</v>
      </c>
      <c r="F24" s="29">
        <v>315.35998999999998</v>
      </c>
      <c r="G24" s="30">
        <f t="shared" si="0"/>
        <v>381.58558789999995</v>
      </c>
      <c r="H24" s="29">
        <v>324</v>
      </c>
      <c r="I24" s="31">
        <f t="shared" si="1"/>
        <v>392.03999999999996</v>
      </c>
      <c r="J24" s="32">
        <f t="shared" si="7"/>
        <v>529.25400000000002</v>
      </c>
      <c r="K24" s="32">
        <f t="shared" si="13"/>
        <v>450.84599999999995</v>
      </c>
      <c r="L24" s="31">
        <f t="shared" si="14"/>
        <v>529.29999999999995</v>
      </c>
      <c r="M24" s="33">
        <f t="shared" si="15"/>
        <v>450.8</v>
      </c>
      <c r="O24" s="11">
        <f t="shared" si="19"/>
        <v>2.7397292852527011E-2</v>
      </c>
      <c r="P24" s="14">
        <f t="shared" si="20"/>
        <v>1.21</v>
      </c>
    </row>
    <row r="25" spans="2:16" x14ac:dyDescent="0.25">
      <c r="B25" s="25" t="s">
        <v>45</v>
      </c>
      <c r="C25" s="23" t="s">
        <v>61</v>
      </c>
      <c r="D25" s="24">
        <v>0.21</v>
      </c>
      <c r="E25" s="28">
        <v>8595166786179</v>
      </c>
      <c r="F25" s="29">
        <v>315.35998999999998</v>
      </c>
      <c r="G25" s="30">
        <f t="shared" si="0"/>
        <v>381.58558789999995</v>
      </c>
      <c r="H25" s="29">
        <v>324</v>
      </c>
      <c r="I25" s="31">
        <f t="shared" si="1"/>
        <v>392.03999999999996</v>
      </c>
      <c r="J25" s="32">
        <f t="shared" si="7"/>
        <v>529.25400000000002</v>
      </c>
      <c r="K25" s="32">
        <f t="shared" si="13"/>
        <v>450.84599999999995</v>
      </c>
      <c r="L25" s="31">
        <f t="shared" si="14"/>
        <v>529.29999999999995</v>
      </c>
      <c r="M25" s="33">
        <f t="shared" si="15"/>
        <v>450.8</v>
      </c>
      <c r="O25" s="11">
        <f t="shared" si="19"/>
        <v>2.7397292852527011E-2</v>
      </c>
      <c r="P25" s="14">
        <f t="shared" si="20"/>
        <v>1.21</v>
      </c>
    </row>
    <row r="26" spans="2:16" x14ac:dyDescent="0.25">
      <c r="B26" s="25" t="s">
        <v>46</v>
      </c>
      <c r="C26" s="23" t="s">
        <v>62</v>
      </c>
      <c r="D26" s="24">
        <v>0.21</v>
      </c>
      <c r="E26" s="28">
        <v>8595166786261</v>
      </c>
      <c r="F26" s="29">
        <v>315.35998999999998</v>
      </c>
      <c r="G26" s="30">
        <f t="shared" si="0"/>
        <v>381.58558789999995</v>
      </c>
      <c r="H26" s="29">
        <v>324</v>
      </c>
      <c r="I26" s="31">
        <f t="shared" si="1"/>
        <v>392.03999999999996</v>
      </c>
      <c r="J26" s="32">
        <f t="shared" si="7"/>
        <v>529.25400000000002</v>
      </c>
      <c r="K26" s="32">
        <f t="shared" si="13"/>
        <v>450.84599999999995</v>
      </c>
      <c r="L26" s="31">
        <f t="shared" si="14"/>
        <v>529.29999999999995</v>
      </c>
      <c r="M26" s="33">
        <f t="shared" si="15"/>
        <v>450.8</v>
      </c>
      <c r="O26" s="11">
        <f t="shared" si="19"/>
        <v>2.7397292852527011E-2</v>
      </c>
      <c r="P26" s="14">
        <f t="shared" si="20"/>
        <v>1.21</v>
      </c>
    </row>
    <row r="27" spans="2:16" x14ac:dyDescent="0.25">
      <c r="B27" s="34" t="s">
        <v>63</v>
      </c>
      <c r="C27" s="35" t="s">
        <v>64</v>
      </c>
      <c r="D27" s="24">
        <v>0.21</v>
      </c>
      <c r="E27" s="37">
        <v>8595099800010</v>
      </c>
      <c r="F27" s="29">
        <v>194.85001</v>
      </c>
      <c r="G27" s="30">
        <f t="shared" ref="G27:G63" si="21">F27*P27</f>
        <v>235.76851209999998</v>
      </c>
      <c r="H27" s="29">
        <v>214.34</v>
      </c>
      <c r="I27" s="31">
        <f t="shared" ref="I27:I63" si="22">H27*P27</f>
        <v>259.35140000000001</v>
      </c>
      <c r="J27" s="32">
        <f t="shared" ref="J27:J63" si="23">I27*1.35</f>
        <v>350.12439000000006</v>
      </c>
      <c r="K27" s="32">
        <f t="shared" ref="K27:K63" si="24">I27*1.15</f>
        <v>298.25410999999997</v>
      </c>
      <c r="L27" s="31">
        <f t="shared" ref="L27:L63" si="25">ROUND(J27,1)</f>
        <v>350.1</v>
      </c>
      <c r="M27" s="33">
        <f t="shared" ref="M27:M63" si="26">ROUND(K27,1)</f>
        <v>298.3</v>
      </c>
      <c r="O27" s="11">
        <f t="shared" si="19"/>
        <v>0.10002560430969454</v>
      </c>
      <c r="P27" s="14">
        <f t="shared" si="20"/>
        <v>1.21</v>
      </c>
    </row>
    <row r="28" spans="2:16" x14ac:dyDescent="0.25">
      <c r="B28" s="34" t="s">
        <v>65</v>
      </c>
      <c r="C28" s="35" t="s">
        <v>66</v>
      </c>
      <c r="D28" s="24">
        <v>0.21</v>
      </c>
      <c r="E28" s="37">
        <v>8595099800027</v>
      </c>
      <c r="F28" s="29">
        <v>194.85001</v>
      </c>
      <c r="G28" s="30">
        <f t="shared" si="21"/>
        <v>235.76851209999998</v>
      </c>
      <c r="H28" s="29">
        <v>214.34</v>
      </c>
      <c r="I28" s="31">
        <f t="shared" si="22"/>
        <v>259.35140000000001</v>
      </c>
      <c r="J28" s="32">
        <f t="shared" si="23"/>
        <v>350.12439000000006</v>
      </c>
      <c r="K28" s="32">
        <f t="shared" si="24"/>
        <v>298.25410999999997</v>
      </c>
      <c r="L28" s="31">
        <f t="shared" si="25"/>
        <v>350.1</v>
      </c>
      <c r="M28" s="33">
        <f t="shared" si="26"/>
        <v>298.3</v>
      </c>
      <c r="O28" s="11">
        <f t="shared" si="19"/>
        <v>0.10002560430969454</v>
      </c>
      <c r="P28" s="14">
        <f t="shared" si="20"/>
        <v>1.21</v>
      </c>
    </row>
    <row r="29" spans="2:16" x14ac:dyDescent="0.25">
      <c r="B29" s="34" t="s">
        <v>67</v>
      </c>
      <c r="C29" s="35" t="s">
        <v>68</v>
      </c>
      <c r="D29" s="24">
        <v>0.21</v>
      </c>
      <c r="E29" s="37">
        <v>8595099800034</v>
      </c>
      <c r="F29" s="29">
        <v>194.85001</v>
      </c>
      <c r="G29" s="30">
        <f t="shared" si="21"/>
        <v>235.76851209999998</v>
      </c>
      <c r="H29" s="29">
        <v>214.34</v>
      </c>
      <c r="I29" s="31">
        <f t="shared" si="22"/>
        <v>259.35140000000001</v>
      </c>
      <c r="J29" s="32">
        <f t="shared" si="23"/>
        <v>350.12439000000006</v>
      </c>
      <c r="K29" s="32">
        <f t="shared" si="24"/>
        <v>298.25410999999997</v>
      </c>
      <c r="L29" s="31">
        <f t="shared" si="25"/>
        <v>350.1</v>
      </c>
      <c r="M29" s="33">
        <f t="shared" si="26"/>
        <v>298.3</v>
      </c>
      <c r="O29" s="11">
        <f t="shared" si="19"/>
        <v>0.10002560430969454</v>
      </c>
      <c r="P29" s="14">
        <f t="shared" si="20"/>
        <v>1.21</v>
      </c>
    </row>
    <row r="30" spans="2:16" x14ac:dyDescent="0.25">
      <c r="B30" s="34" t="s">
        <v>69</v>
      </c>
      <c r="C30" s="35" t="s">
        <v>70</v>
      </c>
      <c r="D30" s="24">
        <v>0.21</v>
      </c>
      <c r="E30" s="37">
        <v>8595099800041</v>
      </c>
      <c r="F30" s="29">
        <v>194.85001</v>
      </c>
      <c r="G30" s="30">
        <f t="shared" si="21"/>
        <v>235.76851209999998</v>
      </c>
      <c r="H30" s="29">
        <v>214.34</v>
      </c>
      <c r="I30" s="31">
        <f t="shared" si="22"/>
        <v>259.35140000000001</v>
      </c>
      <c r="J30" s="32">
        <f t="shared" si="23"/>
        <v>350.12439000000006</v>
      </c>
      <c r="K30" s="32">
        <f t="shared" si="24"/>
        <v>298.25410999999997</v>
      </c>
      <c r="L30" s="31">
        <f t="shared" si="25"/>
        <v>350.1</v>
      </c>
      <c r="M30" s="33">
        <f t="shared" si="26"/>
        <v>298.3</v>
      </c>
      <c r="O30" s="11">
        <f t="shared" si="19"/>
        <v>0.10002560430969454</v>
      </c>
      <c r="P30" s="14">
        <f t="shared" si="20"/>
        <v>1.21</v>
      </c>
    </row>
    <row r="31" spans="2:16" x14ac:dyDescent="0.25">
      <c r="B31" s="34" t="s">
        <v>71</v>
      </c>
      <c r="C31" s="35" t="s">
        <v>72</v>
      </c>
      <c r="D31" s="24">
        <v>0.21</v>
      </c>
      <c r="E31" s="37">
        <v>8595099800058</v>
      </c>
      <c r="F31" s="29">
        <v>194.85001</v>
      </c>
      <c r="G31" s="30">
        <f t="shared" si="21"/>
        <v>235.76851209999998</v>
      </c>
      <c r="H31" s="29">
        <v>214.34</v>
      </c>
      <c r="I31" s="31">
        <f t="shared" si="22"/>
        <v>259.35140000000001</v>
      </c>
      <c r="J31" s="32">
        <f t="shared" si="23"/>
        <v>350.12439000000006</v>
      </c>
      <c r="K31" s="32">
        <f t="shared" si="24"/>
        <v>298.25410999999997</v>
      </c>
      <c r="L31" s="31">
        <f t="shared" si="25"/>
        <v>350.1</v>
      </c>
      <c r="M31" s="33">
        <f t="shared" si="26"/>
        <v>298.3</v>
      </c>
      <c r="O31" s="11">
        <f t="shared" si="19"/>
        <v>0.10002560430969454</v>
      </c>
      <c r="P31" s="14">
        <f t="shared" si="20"/>
        <v>1.21</v>
      </c>
    </row>
    <row r="32" spans="2:16" x14ac:dyDescent="0.25">
      <c r="B32" s="34" t="s">
        <v>73</v>
      </c>
      <c r="C32" s="35" t="s">
        <v>74</v>
      </c>
      <c r="D32" s="24">
        <v>0.21</v>
      </c>
      <c r="E32" s="37">
        <v>8595099800065</v>
      </c>
      <c r="F32" s="29">
        <v>194.85001</v>
      </c>
      <c r="G32" s="30">
        <f t="shared" si="21"/>
        <v>235.76851209999998</v>
      </c>
      <c r="H32" s="29">
        <v>214.34</v>
      </c>
      <c r="I32" s="31">
        <f t="shared" si="22"/>
        <v>259.35140000000001</v>
      </c>
      <c r="J32" s="32">
        <f t="shared" si="23"/>
        <v>350.12439000000006</v>
      </c>
      <c r="K32" s="32">
        <f t="shared" si="24"/>
        <v>298.25410999999997</v>
      </c>
      <c r="L32" s="31">
        <f t="shared" si="25"/>
        <v>350.1</v>
      </c>
      <c r="M32" s="33">
        <f t="shared" si="26"/>
        <v>298.3</v>
      </c>
      <c r="O32" s="11">
        <f t="shared" si="19"/>
        <v>0.10002560430969454</v>
      </c>
      <c r="P32" s="14">
        <f t="shared" si="20"/>
        <v>1.21</v>
      </c>
    </row>
    <row r="33" spans="2:16" x14ac:dyDescent="0.25">
      <c r="B33" s="34" t="s">
        <v>75</v>
      </c>
      <c r="C33" s="35" t="s">
        <v>76</v>
      </c>
      <c r="D33" s="24">
        <v>0.21</v>
      </c>
      <c r="E33" s="37">
        <v>8595099800072</v>
      </c>
      <c r="F33" s="29">
        <v>194.85001</v>
      </c>
      <c r="G33" s="30">
        <f t="shared" si="21"/>
        <v>235.76851209999998</v>
      </c>
      <c r="H33" s="29">
        <v>214.34</v>
      </c>
      <c r="I33" s="31">
        <f t="shared" si="22"/>
        <v>259.35140000000001</v>
      </c>
      <c r="J33" s="32">
        <f t="shared" si="23"/>
        <v>350.12439000000006</v>
      </c>
      <c r="K33" s="32">
        <f t="shared" si="24"/>
        <v>298.25410999999997</v>
      </c>
      <c r="L33" s="31">
        <f t="shared" si="25"/>
        <v>350.1</v>
      </c>
      <c r="M33" s="33">
        <f t="shared" si="26"/>
        <v>298.3</v>
      </c>
      <c r="O33" s="11">
        <f t="shared" si="19"/>
        <v>0.10002560430969454</v>
      </c>
      <c r="P33" s="14">
        <f t="shared" si="20"/>
        <v>1.21</v>
      </c>
    </row>
    <row r="34" spans="2:16" x14ac:dyDescent="0.25">
      <c r="B34" s="34" t="s">
        <v>77</v>
      </c>
      <c r="C34" s="35" t="s">
        <v>78</v>
      </c>
      <c r="D34" s="24">
        <v>0.21</v>
      </c>
      <c r="E34" s="37">
        <v>8595099800089</v>
      </c>
      <c r="F34" s="29">
        <v>223.36</v>
      </c>
      <c r="G34" s="30">
        <f t="shared" si="21"/>
        <v>270.26560000000001</v>
      </c>
      <c r="H34" s="29">
        <v>245.7</v>
      </c>
      <c r="I34" s="31">
        <f t="shared" si="22"/>
        <v>297.29699999999997</v>
      </c>
      <c r="J34" s="32">
        <f t="shared" si="23"/>
        <v>401.35095000000001</v>
      </c>
      <c r="K34" s="32">
        <f t="shared" si="24"/>
        <v>341.89154999999994</v>
      </c>
      <c r="L34" s="31">
        <f t="shared" si="25"/>
        <v>401.4</v>
      </c>
      <c r="M34" s="33">
        <f t="shared" si="26"/>
        <v>341.9</v>
      </c>
      <c r="O34" s="11">
        <f t="shared" si="19"/>
        <v>0.10001790830945545</v>
      </c>
      <c r="P34" s="14">
        <f t="shared" si="20"/>
        <v>1.21</v>
      </c>
    </row>
    <row r="35" spans="2:16" x14ac:dyDescent="0.25">
      <c r="B35" s="34" t="s">
        <v>79</v>
      </c>
      <c r="C35" s="35" t="s">
        <v>80</v>
      </c>
      <c r="D35" s="24">
        <v>0.21</v>
      </c>
      <c r="E35" s="37">
        <v>8595099800102</v>
      </c>
      <c r="F35" s="29">
        <v>223.36</v>
      </c>
      <c r="G35" s="30">
        <f t="shared" si="21"/>
        <v>270.26560000000001</v>
      </c>
      <c r="H35" s="29">
        <v>245.7</v>
      </c>
      <c r="I35" s="31">
        <f t="shared" si="22"/>
        <v>297.29699999999997</v>
      </c>
      <c r="J35" s="32">
        <f t="shared" si="23"/>
        <v>401.35095000000001</v>
      </c>
      <c r="K35" s="32">
        <f t="shared" si="24"/>
        <v>341.89154999999994</v>
      </c>
      <c r="L35" s="31">
        <f t="shared" si="25"/>
        <v>401.4</v>
      </c>
      <c r="M35" s="33">
        <f t="shared" si="26"/>
        <v>341.9</v>
      </c>
      <c r="O35" s="11">
        <f t="shared" si="19"/>
        <v>0.10001790830945545</v>
      </c>
      <c r="P35" s="14">
        <f t="shared" si="20"/>
        <v>1.21</v>
      </c>
    </row>
    <row r="36" spans="2:16" x14ac:dyDescent="0.25">
      <c r="B36" s="34" t="s">
        <v>81</v>
      </c>
      <c r="C36" s="35" t="s">
        <v>82</v>
      </c>
      <c r="D36" s="24">
        <v>0.21</v>
      </c>
      <c r="E36" s="37">
        <v>8595099800119</v>
      </c>
      <c r="F36" s="29">
        <v>223.36</v>
      </c>
      <c r="G36" s="30">
        <f t="shared" si="21"/>
        <v>270.26560000000001</v>
      </c>
      <c r="H36" s="29">
        <v>245.7</v>
      </c>
      <c r="I36" s="31">
        <f t="shared" si="22"/>
        <v>297.29699999999997</v>
      </c>
      <c r="J36" s="32">
        <f t="shared" si="23"/>
        <v>401.35095000000001</v>
      </c>
      <c r="K36" s="32">
        <f t="shared" si="24"/>
        <v>341.89154999999994</v>
      </c>
      <c r="L36" s="31">
        <f t="shared" si="25"/>
        <v>401.4</v>
      </c>
      <c r="M36" s="33">
        <f t="shared" si="26"/>
        <v>341.9</v>
      </c>
      <c r="O36" s="11">
        <f t="shared" si="19"/>
        <v>0.10001790830945545</v>
      </c>
      <c r="P36" s="14">
        <f t="shared" si="20"/>
        <v>1.21</v>
      </c>
    </row>
    <row r="37" spans="2:16" x14ac:dyDescent="0.25">
      <c r="B37" s="34" t="s">
        <v>83</v>
      </c>
      <c r="C37" s="35" t="s">
        <v>84</v>
      </c>
      <c r="D37" s="24">
        <v>0.21</v>
      </c>
      <c r="E37" s="37">
        <v>8595099800126</v>
      </c>
      <c r="F37" s="29">
        <v>223.36</v>
      </c>
      <c r="G37" s="30">
        <f t="shared" si="21"/>
        <v>270.26560000000001</v>
      </c>
      <c r="H37" s="29">
        <v>245.7</v>
      </c>
      <c r="I37" s="31">
        <f t="shared" si="22"/>
        <v>297.29699999999997</v>
      </c>
      <c r="J37" s="32">
        <f t="shared" si="23"/>
        <v>401.35095000000001</v>
      </c>
      <c r="K37" s="32">
        <f t="shared" si="24"/>
        <v>341.89154999999994</v>
      </c>
      <c r="L37" s="31">
        <f t="shared" si="25"/>
        <v>401.4</v>
      </c>
      <c r="M37" s="33">
        <f t="shared" si="26"/>
        <v>341.9</v>
      </c>
      <c r="O37" s="11">
        <f t="shared" si="19"/>
        <v>0.10001790830945545</v>
      </c>
      <c r="P37" s="14">
        <f t="shared" si="20"/>
        <v>1.21</v>
      </c>
    </row>
    <row r="38" spans="2:16" x14ac:dyDescent="0.25">
      <c r="B38" s="34" t="s">
        <v>85</v>
      </c>
      <c r="C38" s="35" t="s">
        <v>86</v>
      </c>
      <c r="D38" s="24">
        <v>0.21</v>
      </c>
      <c r="E38" s="37">
        <v>8595099800133</v>
      </c>
      <c r="F38" s="29">
        <v>223.36</v>
      </c>
      <c r="G38" s="30">
        <f t="shared" si="21"/>
        <v>270.26560000000001</v>
      </c>
      <c r="H38" s="29">
        <v>245.7</v>
      </c>
      <c r="I38" s="31">
        <f t="shared" si="22"/>
        <v>297.29699999999997</v>
      </c>
      <c r="J38" s="32">
        <f t="shared" si="23"/>
        <v>401.35095000000001</v>
      </c>
      <c r="K38" s="32">
        <f t="shared" si="24"/>
        <v>341.89154999999994</v>
      </c>
      <c r="L38" s="31">
        <f t="shared" si="25"/>
        <v>401.4</v>
      </c>
      <c r="M38" s="33">
        <f t="shared" si="26"/>
        <v>341.9</v>
      </c>
      <c r="O38" s="11">
        <f t="shared" si="19"/>
        <v>0.10001790830945545</v>
      </c>
      <c r="P38" s="14">
        <f t="shared" si="20"/>
        <v>1.21</v>
      </c>
    </row>
    <row r="39" spans="2:16" x14ac:dyDescent="0.25">
      <c r="B39" s="34" t="s">
        <v>87</v>
      </c>
      <c r="C39" s="35" t="s">
        <v>88</v>
      </c>
      <c r="D39" s="24">
        <v>0.21</v>
      </c>
      <c r="E39" s="37">
        <v>8595099800140</v>
      </c>
      <c r="F39" s="29">
        <v>223.36</v>
      </c>
      <c r="G39" s="30">
        <f t="shared" si="21"/>
        <v>270.26560000000001</v>
      </c>
      <c r="H39" s="29">
        <v>245.7</v>
      </c>
      <c r="I39" s="31">
        <f t="shared" si="22"/>
        <v>297.29699999999997</v>
      </c>
      <c r="J39" s="32">
        <f t="shared" si="23"/>
        <v>401.35095000000001</v>
      </c>
      <c r="K39" s="32">
        <f t="shared" si="24"/>
        <v>341.89154999999994</v>
      </c>
      <c r="L39" s="31">
        <f t="shared" si="25"/>
        <v>401.4</v>
      </c>
      <c r="M39" s="33">
        <f t="shared" si="26"/>
        <v>341.9</v>
      </c>
      <c r="O39" s="11">
        <f t="shared" si="19"/>
        <v>0.10001790830945545</v>
      </c>
      <c r="P39" s="14">
        <f t="shared" si="20"/>
        <v>1.21</v>
      </c>
    </row>
    <row r="40" spans="2:16" x14ac:dyDescent="0.25">
      <c r="B40" s="34" t="s">
        <v>89</v>
      </c>
      <c r="C40" s="35" t="s">
        <v>90</v>
      </c>
      <c r="D40" s="24">
        <v>0.21</v>
      </c>
      <c r="E40" s="37">
        <v>8595099800157</v>
      </c>
      <c r="F40" s="29">
        <v>223.36</v>
      </c>
      <c r="G40" s="30">
        <f t="shared" si="21"/>
        <v>270.26560000000001</v>
      </c>
      <c r="H40" s="29">
        <v>245.7</v>
      </c>
      <c r="I40" s="31">
        <f t="shared" si="22"/>
        <v>297.29699999999997</v>
      </c>
      <c r="J40" s="32">
        <f t="shared" si="23"/>
        <v>401.35095000000001</v>
      </c>
      <c r="K40" s="32">
        <f t="shared" si="24"/>
        <v>341.89154999999994</v>
      </c>
      <c r="L40" s="31">
        <f t="shared" si="25"/>
        <v>401.4</v>
      </c>
      <c r="M40" s="33">
        <f t="shared" si="26"/>
        <v>341.9</v>
      </c>
      <c r="O40" s="11">
        <f t="shared" si="19"/>
        <v>0.10001790830945545</v>
      </c>
      <c r="P40" s="14">
        <f t="shared" si="20"/>
        <v>1.21</v>
      </c>
    </row>
    <row r="41" spans="2:16" x14ac:dyDescent="0.25">
      <c r="B41" s="34" t="s">
        <v>91</v>
      </c>
      <c r="C41" s="35" t="s">
        <v>92</v>
      </c>
      <c r="D41" s="24">
        <v>0.21</v>
      </c>
      <c r="E41" s="37">
        <v>8595099800164</v>
      </c>
      <c r="F41" s="29">
        <v>223.36</v>
      </c>
      <c r="G41" s="30">
        <f t="shared" si="21"/>
        <v>270.26560000000001</v>
      </c>
      <c r="H41" s="29">
        <v>245.7</v>
      </c>
      <c r="I41" s="31">
        <f t="shared" si="22"/>
        <v>297.29699999999997</v>
      </c>
      <c r="J41" s="32">
        <f t="shared" si="23"/>
        <v>401.35095000000001</v>
      </c>
      <c r="K41" s="32">
        <f t="shared" si="24"/>
        <v>341.89154999999994</v>
      </c>
      <c r="L41" s="31">
        <f t="shared" si="25"/>
        <v>401.4</v>
      </c>
      <c r="M41" s="33">
        <f t="shared" si="26"/>
        <v>341.9</v>
      </c>
      <c r="O41" s="11">
        <f t="shared" si="19"/>
        <v>0.10001790830945545</v>
      </c>
      <c r="P41" s="14">
        <f t="shared" si="20"/>
        <v>1.21</v>
      </c>
    </row>
    <row r="42" spans="2:16" x14ac:dyDescent="0.25">
      <c r="B42" s="34" t="s">
        <v>93</v>
      </c>
      <c r="C42" s="35" t="s">
        <v>94</v>
      </c>
      <c r="D42" s="24">
        <v>0.21</v>
      </c>
      <c r="E42" s="37">
        <v>8595099800171</v>
      </c>
      <c r="F42" s="29">
        <v>223.36</v>
      </c>
      <c r="G42" s="30">
        <f t="shared" si="21"/>
        <v>270.26560000000001</v>
      </c>
      <c r="H42" s="29">
        <v>245.7</v>
      </c>
      <c r="I42" s="31">
        <f t="shared" si="22"/>
        <v>297.29699999999997</v>
      </c>
      <c r="J42" s="32">
        <f t="shared" si="23"/>
        <v>401.35095000000001</v>
      </c>
      <c r="K42" s="32">
        <f t="shared" si="24"/>
        <v>341.89154999999994</v>
      </c>
      <c r="L42" s="31">
        <f t="shared" si="25"/>
        <v>401.4</v>
      </c>
      <c r="M42" s="33">
        <f t="shared" si="26"/>
        <v>341.9</v>
      </c>
      <c r="O42" s="11">
        <f t="shared" si="19"/>
        <v>0.10001790830945545</v>
      </c>
      <c r="P42" s="14">
        <f t="shared" si="20"/>
        <v>1.21</v>
      </c>
    </row>
    <row r="43" spans="2:16" x14ac:dyDescent="0.25">
      <c r="B43" s="34" t="s">
        <v>95</v>
      </c>
      <c r="C43" s="35" t="s">
        <v>96</v>
      </c>
      <c r="D43" s="24">
        <v>0.21</v>
      </c>
      <c r="E43" s="37">
        <v>8595099800188</v>
      </c>
      <c r="F43" s="29">
        <v>223.36</v>
      </c>
      <c r="G43" s="30">
        <f t="shared" si="21"/>
        <v>270.26560000000001</v>
      </c>
      <c r="H43" s="29">
        <v>245.7</v>
      </c>
      <c r="I43" s="31">
        <f t="shared" si="22"/>
        <v>297.29699999999997</v>
      </c>
      <c r="J43" s="32">
        <f t="shared" si="23"/>
        <v>401.35095000000001</v>
      </c>
      <c r="K43" s="32">
        <f t="shared" si="24"/>
        <v>341.89154999999994</v>
      </c>
      <c r="L43" s="31">
        <f t="shared" si="25"/>
        <v>401.4</v>
      </c>
      <c r="M43" s="33">
        <f t="shared" si="26"/>
        <v>341.9</v>
      </c>
      <c r="O43" s="11">
        <f t="shared" si="19"/>
        <v>0.10001790830945545</v>
      </c>
      <c r="P43" s="14">
        <f t="shared" si="20"/>
        <v>1.21</v>
      </c>
    </row>
    <row r="44" spans="2:16" x14ac:dyDescent="0.25">
      <c r="B44" s="34" t="s">
        <v>97</v>
      </c>
      <c r="C44" s="35" t="s">
        <v>98</v>
      </c>
      <c r="D44" s="24">
        <v>0.21</v>
      </c>
      <c r="E44" s="37">
        <v>8595099800195</v>
      </c>
      <c r="F44" s="29">
        <v>223.36</v>
      </c>
      <c r="G44" s="30">
        <f t="shared" si="21"/>
        <v>270.26560000000001</v>
      </c>
      <c r="H44" s="29">
        <v>245.7</v>
      </c>
      <c r="I44" s="31">
        <f t="shared" si="22"/>
        <v>297.29699999999997</v>
      </c>
      <c r="J44" s="32">
        <f t="shared" si="23"/>
        <v>401.35095000000001</v>
      </c>
      <c r="K44" s="32">
        <f t="shared" si="24"/>
        <v>341.89154999999994</v>
      </c>
      <c r="L44" s="31">
        <f t="shared" si="25"/>
        <v>401.4</v>
      </c>
      <c r="M44" s="33">
        <f t="shared" si="26"/>
        <v>341.9</v>
      </c>
      <c r="O44" s="11">
        <f t="shared" si="19"/>
        <v>0.10001790830945545</v>
      </c>
      <c r="P44" s="14">
        <f t="shared" si="20"/>
        <v>1.21</v>
      </c>
    </row>
    <row r="45" spans="2:16" x14ac:dyDescent="0.25">
      <c r="B45" s="34" t="s">
        <v>99</v>
      </c>
      <c r="C45" s="35" t="s">
        <v>100</v>
      </c>
      <c r="D45" s="24">
        <v>0.21</v>
      </c>
      <c r="E45" s="37">
        <v>8595099800201</v>
      </c>
      <c r="F45" s="29">
        <v>223.36</v>
      </c>
      <c r="G45" s="30">
        <f t="shared" si="21"/>
        <v>270.26560000000001</v>
      </c>
      <c r="H45" s="29">
        <v>245.7</v>
      </c>
      <c r="I45" s="31">
        <f t="shared" si="22"/>
        <v>297.29699999999997</v>
      </c>
      <c r="J45" s="32">
        <f t="shared" si="23"/>
        <v>401.35095000000001</v>
      </c>
      <c r="K45" s="32">
        <f t="shared" si="24"/>
        <v>341.89154999999994</v>
      </c>
      <c r="L45" s="31">
        <f t="shared" si="25"/>
        <v>401.4</v>
      </c>
      <c r="M45" s="33">
        <f t="shared" si="26"/>
        <v>341.9</v>
      </c>
      <c r="O45" s="11">
        <f t="shared" si="19"/>
        <v>0.10001790830945545</v>
      </c>
      <c r="P45" s="14">
        <f t="shared" si="20"/>
        <v>1.21</v>
      </c>
    </row>
    <row r="46" spans="2:16" x14ac:dyDescent="0.25">
      <c r="B46" s="34" t="s">
        <v>101</v>
      </c>
      <c r="C46" s="35" t="s">
        <v>102</v>
      </c>
      <c r="D46" s="24">
        <v>0.21</v>
      </c>
      <c r="E46" s="37">
        <v>8595099800218</v>
      </c>
      <c r="F46" s="29">
        <v>223.36</v>
      </c>
      <c r="G46" s="30">
        <f t="shared" si="21"/>
        <v>270.26560000000001</v>
      </c>
      <c r="H46" s="29">
        <v>245.7</v>
      </c>
      <c r="I46" s="31">
        <f t="shared" si="22"/>
        <v>297.29699999999997</v>
      </c>
      <c r="J46" s="32">
        <f t="shared" si="23"/>
        <v>401.35095000000001</v>
      </c>
      <c r="K46" s="32">
        <f t="shared" si="24"/>
        <v>341.89154999999994</v>
      </c>
      <c r="L46" s="31">
        <f t="shared" si="25"/>
        <v>401.4</v>
      </c>
      <c r="M46" s="33">
        <f t="shared" si="26"/>
        <v>341.9</v>
      </c>
      <c r="O46" s="11">
        <f t="shared" si="19"/>
        <v>0.10001790830945545</v>
      </c>
      <c r="P46" s="14">
        <f t="shared" si="20"/>
        <v>1.21</v>
      </c>
    </row>
    <row r="47" spans="2:16" x14ac:dyDescent="0.25">
      <c r="B47" s="34" t="s">
        <v>103</v>
      </c>
      <c r="C47" s="35" t="s">
        <v>104</v>
      </c>
      <c r="D47" s="24">
        <v>0.21</v>
      </c>
      <c r="E47" s="37">
        <v>8595099800225</v>
      </c>
      <c r="F47" s="29">
        <v>223.36</v>
      </c>
      <c r="G47" s="30">
        <f t="shared" si="21"/>
        <v>270.26560000000001</v>
      </c>
      <c r="H47" s="29">
        <v>245.7</v>
      </c>
      <c r="I47" s="31">
        <f t="shared" si="22"/>
        <v>297.29699999999997</v>
      </c>
      <c r="J47" s="32">
        <f t="shared" si="23"/>
        <v>401.35095000000001</v>
      </c>
      <c r="K47" s="32">
        <f t="shared" si="24"/>
        <v>341.89154999999994</v>
      </c>
      <c r="L47" s="31">
        <f t="shared" si="25"/>
        <v>401.4</v>
      </c>
      <c r="M47" s="33">
        <f t="shared" si="26"/>
        <v>341.9</v>
      </c>
      <c r="O47" s="11">
        <f t="shared" si="19"/>
        <v>0.10001790830945545</v>
      </c>
      <c r="P47" s="14">
        <f t="shared" si="20"/>
        <v>1.21</v>
      </c>
    </row>
    <row r="48" spans="2:16" x14ac:dyDescent="0.25">
      <c r="B48" s="34" t="s">
        <v>105</v>
      </c>
      <c r="C48" s="35" t="s">
        <v>106</v>
      </c>
      <c r="D48" s="24">
        <v>0.21</v>
      </c>
      <c r="E48" s="37">
        <v>8595099800232</v>
      </c>
      <c r="F48" s="29">
        <v>223.36</v>
      </c>
      <c r="G48" s="30">
        <f t="shared" si="21"/>
        <v>270.26560000000001</v>
      </c>
      <c r="H48" s="29">
        <v>245.7</v>
      </c>
      <c r="I48" s="31">
        <f t="shared" si="22"/>
        <v>297.29699999999997</v>
      </c>
      <c r="J48" s="32">
        <f t="shared" si="23"/>
        <v>401.35095000000001</v>
      </c>
      <c r="K48" s="32">
        <f t="shared" si="24"/>
        <v>341.89154999999994</v>
      </c>
      <c r="L48" s="31">
        <f t="shared" si="25"/>
        <v>401.4</v>
      </c>
      <c r="M48" s="33">
        <f t="shared" si="26"/>
        <v>341.9</v>
      </c>
      <c r="O48" s="11">
        <f t="shared" si="19"/>
        <v>0.10001790830945545</v>
      </c>
      <c r="P48" s="14">
        <f t="shared" si="20"/>
        <v>1.21</v>
      </c>
    </row>
    <row r="49" spans="2:16" x14ac:dyDescent="0.25">
      <c r="B49" s="34" t="s">
        <v>107</v>
      </c>
      <c r="C49" s="35" t="s">
        <v>108</v>
      </c>
      <c r="D49" s="24">
        <v>0.21</v>
      </c>
      <c r="E49" s="37">
        <v>8595099800249</v>
      </c>
      <c r="F49" s="29">
        <v>223.36</v>
      </c>
      <c r="G49" s="30">
        <f t="shared" si="21"/>
        <v>270.26560000000001</v>
      </c>
      <c r="H49" s="29">
        <v>245.7</v>
      </c>
      <c r="I49" s="31">
        <f t="shared" si="22"/>
        <v>297.29699999999997</v>
      </c>
      <c r="J49" s="32">
        <f t="shared" si="23"/>
        <v>401.35095000000001</v>
      </c>
      <c r="K49" s="32">
        <f t="shared" si="24"/>
        <v>341.89154999999994</v>
      </c>
      <c r="L49" s="31">
        <f t="shared" si="25"/>
        <v>401.4</v>
      </c>
      <c r="M49" s="33">
        <f t="shared" si="26"/>
        <v>341.9</v>
      </c>
      <c r="O49" s="11">
        <f t="shared" si="19"/>
        <v>0.10001790830945545</v>
      </c>
      <c r="P49" s="14">
        <f t="shared" si="20"/>
        <v>1.21</v>
      </c>
    </row>
    <row r="50" spans="2:16" x14ac:dyDescent="0.25">
      <c r="B50" s="34" t="s">
        <v>109</v>
      </c>
      <c r="C50" s="35" t="s">
        <v>110</v>
      </c>
      <c r="D50" s="24">
        <v>0.21</v>
      </c>
      <c r="E50" s="37">
        <v>8595099800256</v>
      </c>
      <c r="F50" s="29">
        <v>223.36</v>
      </c>
      <c r="G50" s="30">
        <f t="shared" si="21"/>
        <v>270.26560000000001</v>
      </c>
      <c r="H50" s="29">
        <v>245.7</v>
      </c>
      <c r="I50" s="31">
        <f t="shared" si="22"/>
        <v>297.29699999999997</v>
      </c>
      <c r="J50" s="32">
        <f t="shared" si="23"/>
        <v>401.35095000000001</v>
      </c>
      <c r="K50" s="32">
        <f t="shared" si="24"/>
        <v>341.89154999999994</v>
      </c>
      <c r="L50" s="31">
        <f t="shared" si="25"/>
        <v>401.4</v>
      </c>
      <c r="M50" s="33">
        <f t="shared" si="26"/>
        <v>341.9</v>
      </c>
      <c r="O50" s="11">
        <f t="shared" si="19"/>
        <v>0.10001790830945545</v>
      </c>
      <c r="P50" s="14">
        <f t="shared" si="20"/>
        <v>1.21</v>
      </c>
    </row>
    <row r="51" spans="2:16" x14ac:dyDescent="0.25">
      <c r="B51" s="34" t="s">
        <v>111</v>
      </c>
      <c r="C51" s="35" t="s">
        <v>112</v>
      </c>
      <c r="D51" s="24">
        <v>0.21</v>
      </c>
      <c r="E51" s="37">
        <v>8595099800263</v>
      </c>
      <c r="F51" s="29">
        <v>223.36</v>
      </c>
      <c r="G51" s="30">
        <f t="shared" si="21"/>
        <v>270.26560000000001</v>
      </c>
      <c r="H51" s="29">
        <v>245.7</v>
      </c>
      <c r="I51" s="31">
        <f t="shared" si="22"/>
        <v>297.29699999999997</v>
      </c>
      <c r="J51" s="32">
        <f t="shared" si="23"/>
        <v>401.35095000000001</v>
      </c>
      <c r="K51" s="32">
        <f t="shared" si="24"/>
        <v>341.89154999999994</v>
      </c>
      <c r="L51" s="31">
        <f t="shared" si="25"/>
        <v>401.4</v>
      </c>
      <c r="M51" s="33">
        <f t="shared" si="26"/>
        <v>341.9</v>
      </c>
      <c r="O51" s="11">
        <f t="shared" si="19"/>
        <v>0.10001790830945545</v>
      </c>
      <c r="P51" s="14">
        <f t="shared" si="20"/>
        <v>1.21</v>
      </c>
    </row>
    <row r="52" spans="2:16" x14ac:dyDescent="0.25">
      <c r="B52" s="34" t="s">
        <v>113</v>
      </c>
      <c r="C52" s="35" t="s">
        <v>114</v>
      </c>
      <c r="D52" s="24">
        <v>0.21</v>
      </c>
      <c r="E52" s="37">
        <v>8595099800270</v>
      </c>
      <c r="F52" s="29">
        <v>234.44</v>
      </c>
      <c r="G52" s="30">
        <f t="shared" si="21"/>
        <v>283.67239999999998</v>
      </c>
      <c r="H52" s="29">
        <v>257.88</v>
      </c>
      <c r="I52" s="31">
        <f t="shared" si="22"/>
        <v>312.03479999999996</v>
      </c>
      <c r="J52" s="32">
        <f t="shared" si="23"/>
        <v>421.24697999999995</v>
      </c>
      <c r="K52" s="32">
        <f t="shared" si="24"/>
        <v>358.84001999999992</v>
      </c>
      <c r="L52" s="31">
        <f t="shared" si="25"/>
        <v>421.2</v>
      </c>
      <c r="M52" s="33">
        <f t="shared" si="26"/>
        <v>358.8</v>
      </c>
      <c r="O52" s="11">
        <f t="shared" si="19"/>
        <v>9.9982938065176663E-2</v>
      </c>
      <c r="P52" s="14">
        <f t="shared" si="20"/>
        <v>1.21</v>
      </c>
    </row>
    <row r="53" spans="2:16" x14ac:dyDescent="0.25">
      <c r="B53" s="34" t="s">
        <v>115</v>
      </c>
      <c r="C53" s="35" t="s">
        <v>116</v>
      </c>
      <c r="D53" s="24">
        <v>0.21</v>
      </c>
      <c r="E53" s="37">
        <v>8595099800287</v>
      </c>
      <c r="F53" s="29">
        <v>234.44</v>
      </c>
      <c r="G53" s="30">
        <f t="shared" si="21"/>
        <v>283.67239999999998</v>
      </c>
      <c r="H53" s="29">
        <v>257.88</v>
      </c>
      <c r="I53" s="31">
        <f t="shared" si="22"/>
        <v>312.03479999999996</v>
      </c>
      <c r="J53" s="32">
        <f t="shared" si="23"/>
        <v>421.24697999999995</v>
      </c>
      <c r="K53" s="32">
        <f t="shared" si="24"/>
        <v>358.84001999999992</v>
      </c>
      <c r="L53" s="31">
        <f t="shared" si="25"/>
        <v>421.2</v>
      </c>
      <c r="M53" s="33">
        <f t="shared" si="26"/>
        <v>358.8</v>
      </c>
      <c r="O53" s="11">
        <f t="shared" si="19"/>
        <v>9.9982938065176663E-2</v>
      </c>
      <c r="P53" s="14">
        <f t="shared" si="20"/>
        <v>1.21</v>
      </c>
    </row>
    <row r="54" spans="2:16" x14ac:dyDescent="0.25">
      <c r="B54" s="34" t="s">
        <v>117</v>
      </c>
      <c r="C54" s="35" t="s">
        <v>118</v>
      </c>
      <c r="D54" s="24">
        <v>0.21</v>
      </c>
      <c r="E54" s="37">
        <v>8595099800294</v>
      </c>
      <c r="F54" s="29">
        <v>234.44</v>
      </c>
      <c r="G54" s="30">
        <f t="shared" si="21"/>
        <v>283.67239999999998</v>
      </c>
      <c r="H54" s="29">
        <v>257.88</v>
      </c>
      <c r="I54" s="31">
        <f t="shared" si="22"/>
        <v>312.03479999999996</v>
      </c>
      <c r="J54" s="32">
        <f t="shared" si="23"/>
        <v>421.24697999999995</v>
      </c>
      <c r="K54" s="32">
        <f t="shared" si="24"/>
        <v>358.84001999999992</v>
      </c>
      <c r="L54" s="31">
        <f t="shared" si="25"/>
        <v>421.2</v>
      </c>
      <c r="M54" s="33">
        <f t="shared" si="26"/>
        <v>358.8</v>
      </c>
      <c r="O54" s="11">
        <f t="shared" si="19"/>
        <v>9.9982938065176663E-2</v>
      </c>
      <c r="P54" s="14">
        <f t="shared" si="20"/>
        <v>1.21</v>
      </c>
    </row>
    <row r="55" spans="2:16" x14ac:dyDescent="0.25">
      <c r="B55" s="34" t="s">
        <v>119</v>
      </c>
      <c r="C55" s="35" t="s">
        <v>120</v>
      </c>
      <c r="D55" s="24">
        <v>0.21</v>
      </c>
      <c r="E55" s="37">
        <v>8595099800300</v>
      </c>
      <c r="F55" s="29">
        <v>234.44</v>
      </c>
      <c r="G55" s="30">
        <f t="shared" si="21"/>
        <v>283.67239999999998</v>
      </c>
      <c r="H55" s="29">
        <v>257.88</v>
      </c>
      <c r="I55" s="31">
        <f t="shared" si="22"/>
        <v>312.03479999999996</v>
      </c>
      <c r="J55" s="32">
        <f t="shared" si="23"/>
        <v>421.24697999999995</v>
      </c>
      <c r="K55" s="32">
        <f t="shared" si="24"/>
        <v>358.84001999999992</v>
      </c>
      <c r="L55" s="31">
        <f t="shared" si="25"/>
        <v>421.2</v>
      </c>
      <c r="M55" s="33">
        <f t="shared" si="26"/>
        <v>358.8</v>
      </c>
      <c r="O55" s="11">
        <f t="shared" si="19"/>
        <v>9.9982938065176663E-2</v>
      </c>
      <c r="P55" s="14">
        <f t="shared" si="20"/>
        <v>1.21</v>
      </c>
    </row>
    <row r="56" spans="2:16" x14ac:dyDescent="0.25">
      <c r="B56" s="34" t="s">
        <v>121</v>
      </c>
      <c r="C56" s="35" t="s">
        <v>122</v>
      </c>
      <c r="D56" s="24">
        <v>0.21</v>
      </c>
      <c r="E56" s="37">
        <v>8595099800317</v>
      </c>
      <c r="F56" s="29">
        <v>234.44</v>
      </c>
      <c r="G56" s="30">
        <f t="shared" si="21"/>
        <v>283.67239999999998</v>
      </c>
      <c r="H56" s="29">
        <v>257.88</v>
      </c>
      <c r="I56" s="31">
        <f t="shared" si="22"/>
        <v>312.03479999999996</v>
      </c>
      <c r="J56" s="32">
        <f t="shared" si="23"/>
        <v>421.24697999999995</v>
      </c>
      <c r="K56" s="32">
        <f t="shared" si="24"/>
        <v>358.84001999999992</v>
      </c>
      <c r="L56" s="31">
        <f t="shared" si="25"/>
        <v>421.2</v>
      </c>
      <c r="M56" s="33">
        <f t="shared" si="26"/>
        <v>358.8</v>
      </c>
      <c r="O56" s="11">
        <f t="shared" si="19"/>
        <v>9.9982938065176663E-2</v>
      </c>
      <c r="P56" s="14">
        <f t="shared" si="20"/>
        <v>1.21</v>
      </c>
    </row>
    <row r="57" spans="2:16" x14ac:dyDescent="0.25">
      <c r="B57" s="34" t="s">
        <v>123</v>
      </c>
      <c r="C57" s="35" t="s">
        <v>124</v>
      </c>
      <c r="D57" s="24">
        <v>0.21</v>
      </c>
      <c r="E57" s="37">
        <v>8595099800324</v>
      </c>
      <c r="F57" s="29">
        <v>234.44</v>
      </c>
      <c r="G57" s="30">
        <f t="shared" si="21"/>
        <v>283.67239999999998</v>
      </c>
      <c r="H57" s="29">
        <v>257.88</v>
      </c>
      <c r="I57" s="31">
        <f t="shared" si="22"/>
        <v>312.03479999999996</v>
      </c>
      <c r="J57" s="32">
        <f t="shared" si="23"/>
        <v>421.24697999999995</v>
      </c>
      <c r="K57" s="32">
        <f t="shared" si="24"/>
        <v>358.84001999999992</v>
      </c>
      <c r="L57" s="31">
        <f t="shared" si="25"/>
        <v>421.2</v>
      </c>
      <c r="M57" s="33">
        <f t="shared" si="26"/>
        <v>358.8</v>
      </c>
      <c r="O57" s="11">
        <f t="shared" si="19"/>
        <v>9.9982938065176663E-2</v>
      </c>
      <c r="P57" s="14">
        <f t="shared" si="20"/>
        <v>1.21</v>
      </c>
    </row>
    <row r="58" spans="2:16" x14ac:dyDescent="0.25">
      <c r="B58" s="34" t="s">
        <v>125</v>
      </c>
      <c r="C58" s="35" t="s">
        <v>126</v>
      </c>
      <c r="D58" s="24">
        <v>0.21</v>
      </c>
      <c r="E58" s="37">
        <v>8595099800331</v>
      </c>
      <c r="F58" s="29">
        <v>234.44</v>
      </c>
      <c r="G58" s="30">
        <f t="shared" si="21"/>
        <v>283.67239999999998</v>
      </c>
      <c r="H58" s="29">
        <v>257.88</v>
      </c>
      <c r="I58" s="31">
        <f t="shared" si="22"/>
        <v>312.03479999999996</v>
      </c>
      <c r="J58" s="32">
        <f t="shared" si="23"/>
        <v>421.24697999999995</v>
      </c>
      <c r="K58" s="32">
        <f t="shared" si="24"/>
        <v>358.84001999999992</v>
      </c>
      <c r="L58" s="31">
        <f t="shared" si="25"/>
        <v>421.2</v>
      </c>
      <c r="M58" s="33">
        <f t="shared" si="26"/>
        <v>358.8</v>
      </c>
      <c r="O58" s="11">
        <f t="shared" si="19"/>
        <v>9.9982938065176663E-2</v>
      </c>
      <c r="P58" s="14">
        <f t="shared" si="20"/>
        <v>1.21</v>
      </c>
    </row>
    <row r="59" spans="2:16" x14ac:dyDescent="0.25">
      <c r="B59" s="34" t="s">
        <v>127</v>
      </c>
      <c r="C59" s="35" t="s">
        <v>128</v>
      </c>
      <c r="D59" s="24">
        <v>0.21</v>
      </c>
      <c r="E59" s="37">
        <v>8595099800706</v>
      </c>
      <c r="F59" s="29">
        <v>234.44</v>
      </c>
      <c r="G59" s="30">
        <f t="shared" si="21"/>
        <v>283.67239999999998</v>
      </c>
      <c r="H59" s="29">
        <v>257.88</v>
      </c>
      <c r="I59" s="31">
        <f t="shared" si="22"/>
        <v>312.03479999999996</v>
      </c>
      <c r="J59" s="32">
        <f t="shared" si="23"/>
        <v>421.24697999999995</v>
      </c>
      <c r="K59" s="32">
        <f t="shared" si="24"/>
        <v>358.84001999999992</v>
      </c>
      <c r="L59" s="31">
        <f t="shared" si="25"/>
        <v>421.2</v>
      </c>
      <c r="M59" s="33">
        <f t="shared" si="26"/>
        <v>358.8</v>
      </c>
      <c r="O59" s="11">
        <f t="shared" si="19"/>
        <v>9.9982938065176663E-2</v>
      </c>
      <c r="P59" s="14">
        <f t="shared" si="20"/>
        <v>1.21</v>
      </c>
    </row>
    <row r="60" spans="2:16" x14ac:dyDescent="0.25">
      <c r="B60" s="34" t="s">
        <v>129</v>
      </c>
      <c r="C60" s="35" t="s">
        <v>130</v>
      </c>
      <c r="D60" s="24">
        <v>0.21</v>
      </c>
      <c r="E60" s="37">
        <v>8595099800713</v>
      </c>
      <c r="F60" s="29">
        <v>234.44</v>
      </c>
      <c r="G60" s="30">
        <f t="shared" si="21"/>
        <v>283.67239999999998</v>
      </c>
      <c r="H60" s="29">
        <v>257.88</v>
      </c>
      <c r="I60" s="31">
        <f t="shared" si="22"/>
        <v>312.03479999999996</v>
      </c>
      <c r="J60" s="32">
        <f t="shared" si="23"/>
        <v>421.24697999999995</v>
      </c>
      <c r="K60" s="32">
        <f t="shared" si="24"/>
        <v>358.84001999999992</v>
      </c>
      <c r="L60" s="31">
        <f t="shared" si="25"/>
        <v>421.2</v>
      </c>
      <c r="M60" s="33">
        <f t="shared" si="26"/>
        <v>358.8</v>
      </c>
      <c r="O60" s="11">
        <f t="shared" si="19"/>
        <v>9.9982938065176663E-2</v>
      </c>
      <c r="P60" s="14">
        <f t="shared" si="20"/>
        <v>1.21</v>
      </c>
    </row>
    <row r="61" spans="2:16" x14ac:dyDescent="0.25">
      <c r="B61" s="34" t="s">
        <v>131</v>
      </c>
      <c r="C61" s="35" t="s">
        <v>132</v>
      </c>
      <c r="D61" s="24">
        <v>0.21</v>
      </c>
      <c r="E61" s="37">
        <v>8595099800836</v>
      </c>
      <c r="F61" s="29">
        <v>234.44</v>
      </c>
      <c r="G61" s="30">
        <f t="shared" si="21"/>
        <v>283.67239999999998</v>
      </c>
      <c r="H61" s="29">
        <v>257.88</v>
      </c>
      <c r="I61" s="31">
        <f t="shared" si="22"/>
        <v>312.03479999999996</v>
      </c>
      <c r="J61" s="32">
        <f t="shared" si="23"/>
        <v>421.24697999999995</v>
      </c>
      <c r="K61" s="32">
        <f t="shared" si="24"/>
        <v>358.84001999999992</v>
      </c>
      <c r="L61" s="31">
        <f t="shared" si="25"/>
        <v>421.2</v>
      </c>
      <c r="M61" s="33">
        <f t="shared" si="26"/>
        <v>358.8</v>
      </c>
      <c r="O61" s="11">
        <f t="shared" si="19"/>
        <v>9.9982938065176663E-2</v>
      </c>
      <c r="P61" s="14">
        <f t="shared" si="20"/>
        <v>1.21</v>
      </c>
    </row>
    <row r="62" spans="2:16" x14ac:dyDescent="0.25">
      <c r="B62" s="34" t="s">
        <v>133</v>
      </c>
      <c r="C62" s="35" t="s">
        <v>134</v>
      </c>
      <c r="D62" s="24">
        <v>0.21</v>
      </c>
      <c r="E62" s="37">
        <v>8595099800843</v>
      </c>
      <c r="F62" s="29">
        <v>234.44</v>
      </c>
      <c r="G62" s="30">
        <f t="shared" si="21"/>
        <v>283.67239999999998</v>
      </c>
      <c r="H62" s="29">
        <v>257.88</v>
      </c>
      <c r="I62" s="31">
        <f t="shared" si="22"/>
        <v>312.03479999999996</v>
      </c>
      <c r="J62" s="32">
        <f t="shared" si="23"/>
        <v>421.24697999999995</v>
      </c>
      <c r="K62" s="32">
        <f t="shared" si="24"/>
        <v>358.84001999999992</v>
      </c>
      <c r="L62" s="31">
        <f t="shared" si="25"/>
        <v>421.2</v>
      </c>
      <c r="M62" s="33">
        <f t="shared" si="26"/>
        <v>358.8</v>
      </c>
      <c r="O62" s="11">
        <f t="shared" si="19"/>
        <v>9.9982938065176663E-2</v>
      </c>
      <c r="P62" s="14">
        <f t="shared" si="20"/>
        <v>1.21</v>
      </c>
    </row>
    <row r="63" spans="2:16" x14ac:dyDescent="0.25">
      <c r="B63" s="34" t="s">
        <v>135</v>
      </c>
      <c r="C63" s="35" t="s">
        <v>233</v>
      </c>
      <c r="D63" s="36">
        <v>0.21</v>
      </c>
      <c r="E63" s="37">
        <v>8018189800382</v>
      </c>
      <c r="F63" s="29">
        <v>28.11</v>
      </c>
      <c r="G63" s="30">
        <f t="shared" si="21"/>
        <v>34.013100000000001</v>
      </c>
      <c r="H63" s="29">
        <v>30.08</v>
      </c>
      <c r="I63" s="31">
        <f t="shared" si="22"/>
        <v>36.396799999999999</v>
      </c>
      <c r="J63" s="32">
        <f t="shared" si="23"/>
        <v>49.135680000000001</v>
      </c>
      <c r="K63" s="32">
        <f t="shared" si="24"/>
        <v>41.856319999999997</v>
      </c>
      <c r="L63" s="31">
        <f t="shared" si="25"/>
        <v>49.1</v>
      </c>
      <c r="M63" s="33">
        <f t="shared" si="26"/>
        <v>41.9</v>
      </c>
      <c r="O63" s="11">
        <f t="shared" si="19"/>
        <v>7.0081821415866274E-2</v>
      </c>
      <c r="P63" s="14">
        <f t="shared" si="20"/>
        <v>1.21</v>
      </c>
    </row>
    <row r="64" spans="2:16" x14ac:dyDescent="0.25">
      <c r="B64" s="34" t="s">
        <v>136</v>
      </c>
      <c r="C64" s="35" t="s">
        <v>234</v>
      </c>
      <c r="D64" s="36">
        <v>0.21</v>
      </c>
      <c r="E64" s="37">
        <v>8018189800023</v>
      </c>
      <c r="F64" s="29">
        <v>10.71</v>
      </c>
      <c r="G64" s="30">
        <f t="shared" ref="G64:G127" si="27">F64*P64</f>
        <v>12.959100000000001</v>
      </c>
      <c r="H64" s="29">
        <v>11.46</v>
      </c>
      <c r="I64" s="31">
        <f t="shared" ref="I64:I127" si="28">H64*P64</f>
        <v>13.8666</v>
      </c>
      <c r="J64" s="32">
        <f t="shared" ref="J64:J127" si="29">I64*1.35</f>
        <v>18.719910000000002</v>
      </c>
      <c r="K64" s="32">
        <f t="shared" ref="K64:K127" si="30">I64*1.15</f>
        <v>15.946589999999999</v>
      </c>
      <c r="L64" s="31">
        <f t="shared" ref="L64:L127" si="31">ROUND(J64,1)</f>
        <v>18.7</v>
      </c>
      <c r="M64" s="33">
        <f t="shared" ref="M64:M127" si="32">ROUND(K64,1)</f>
        <v>15.9</v>
      </c>
      <c r="O64" s="11">
        <f t="shared" ref="O64:O127" si="33">(H64/F64)-1</f>
        <v>7.0028011204481766E-2</v>
      </c>
      <c r="P64" s="14">
        <f t="shared" ref="P64:P127" si="34">1+(D64)</f>
        <v>1.21</v>
      </c>
    </row>
    <row r="65" spans="2:16" x14ac:dyDescent="0.25">
      <c r="B65" s="34" t="s">
        <v>137</v>
      </c>
      <c r="C65" s="35" t="s">
        <v>235</v>
      </c>
      <c r="D65" s="36">
        <v>0.21</v>
      </c>
      <c r="E65" s="37">
        <v>8018189800030</v>
      </c>
      <c r="F65" s="29">
        <v>73.13</v>
      </c>
      <c r="G65" s="30">
        <f t="shared" si="27"/>
        <v>88.487299999999991</v>
      </c>
      <c r="H65" s="29">
        <v>78.25</v>
      </c>
      <c r="I65" s="31">
        <f t="shared" si="28"/>
        <v>94.68249999999999</v>
      </c>
      <c r="J65" s="32">
        <f t="shared" si="29"/>
        <v>127.82137499999999</v>
      </c>
      <c r="K65" s="32">
        <f t="shared" si="30"/>
        <v>108.88487499999998</v>
      </c>
      <c r="L65" s="31">
        <f t="shared" si="31"/>
        <v>127.8</v>
      </c>
      <c r="M65" s="33">
        <f t="shared" si="32"/>
        <v>108.9</v>
      </c>
      <c r="O65" s="11">
        <f t="shared" si="33"/>
        <v>7.001230685081361E-2</v>
      </c>
      <c r="P65" s="14">
        <f t="shared" si="34"/>
        <v>1.21</v>
      </c>
    </row>
    <row r="66" spans="2:16" x14ac:dyDescent="0.25">
      <c r="B66" s="34" t="s">
        <v>138</v>
      </c>
      <c r="C66" s="35" t="s">
        <v>236</v>
      </c>
      <c r="D66" s="36">
        <v>0.21</v>
      </c>
      <c r="E66" s="37">
        <v>8018189800054</v>
      </c>
      <c r="F66" s="29">
        <v>147.89999</v>
      </c>
      <c r="G66" s="30">
        <f t="shared" si="27"/>
        <v>178.95898790000001</v>
      </c>
      <c r="H66" s="29">
        <v>158.25</v>
      </c>
      <c r="I66" s="31">
        <f t="shared" si="28"/>
        <v>191.48249999999999</v>
      </c>
      <c r="J66" s="32">
        <f t="shared" si="29"/>
        <v>258.501375</v>
      </c>
      <c r="K66" s="32">
        <f t="shared" si="30"/>
        <v>220.20487499999996</v>
      </c>
      <c r="L66" s="31">
        <f t="shared" si="31"/>
        <v>258.5</v>
      </c>
      <c r="M66" s="33">
        <f t="shared" si="32"/>
        <v>220.2</v>
      </c>
      <c r="O66" s="11">
        <f t="shared" si="33"/>
        <v>6.9979788369153972E-2</v>
      </c>
      <c r="P66" s="14">
        <f t="shared" si="34"/>
        <v>1.21</v>
      </c>
    </row>
    <row r="67" spans="2:16" x14ac:dyDescent="0.25">
      <c r="B67" s="34" t="s">
        <v>139</v>
      </c>
      <c r="C67" s="35" t="s">
        <v>237</v>
      </c>
      <c r="D67" s="36">
        <v>0.21</v>
      </c>
      <c r="E67" s="37">
        <v>8018189300165</v>
      </c>
      <c r="F67" s="29">
        <v>189.55</v>
      </c>
      <c r="G67" s="30">
        <f t="shared" si="27"/>
        <v>229.35550000000001</v>
      </c>
      <c r="H67" s="29">
        <v>202.82</v>
      </c>
      <c r="I67" s="31">
        <f t="shared" si="28"/>
        <v>245.41219999999998</v>
      </c>
      <c r="J67" s="32">
        <f t="shared" si="29"/>
        <v>331.30646999999999</v>
      </c>
      <c r="K67" s="32">
        <f t="shared" si="30"/>
        <v>282.22402999999997</v>
      </c>
      <c r="L67" s="31">
        <f t="shared" si="31"/>
        <v>331.3</v>
      </c>
      <c r="M67" s="33">
        <f t="shared" si="32"/>
        <v>282.2</v>
      </c>
      <c r="O67" s="11">
        <f t="shared" si="33"/>
        <v>7.0007913479293027E-2</v>
      </c>
      <c r="P67" s="14">
        <f t="shared" si="34"/>
        <v>1.21</v>
      </c>
    </row>
    <row r="68" spans="2:16" x14ac:dyDescent="0.25">
      <c r="B68" s="34" t="s">
        <v>140</v>
      </c>
      <c r="C68" s="35" t="s">
        <v>238</v>
      </c>
      <c r="D68" s="36">
        <v>0.21</v>
      </c>
      <c r="E68" s="37">
        <v>8018189300141</v>
      </c>
      <c r="F68" s="29">
        <v>256.98998999999998</v>
      </c>
      <c r="G68" s="30">
        <f t="shared" si="27"/>
        <v>310.95788789999995</v>
      </c>
      <c r="H68" s="29">
        <v>274.98</v>
      </c>
      <c r="I68" s="31">
        <f t="shared" si="28"/>
        <v>332.72579999999999</v>
      </c>
      <c r="J68" s="32">
        <f t="shared" si="29"/>
        <v>449.17983000000004</v>
      </c>
      <c r="K68" s="32">
        <f t="shared" si="30"/>
        <v>382.63466999999997</v>
      </c>
      <c r="L68" s="31">
        <f t="shared" si="31"/>
        <v>449.2</v>
      </c>
      <c r="M68" s="33">
        <f t="shared" si="32"/>
        <v>382.6</v>
      </c>
      <c r="O68" s="11">
        <f t="shared" si="33"/>
        <v>7.0002765477363615E-2</v>
      </c>
      <c r="P68" s="14">
        <f t="shared" si="34"/>
        <v>1.21</v>
      </c>
    </row>
    <row r="69" spans="2:16" x14ac:dyDescent="0.25">
      <c r="B69" s="34" t="s">
        <v>141</v>
      </c>
      <c r="C69" s="35" t="s">
        <v>239</v>
      </c>
      <c r="D69" s="36">
        <v>0.21</v>
      </c>
      <c r="E69" s="37">
        <v>8018189800498</v>
      </c>
      <c r="F69" s="29">
        <v>80.77</v>
      </c>
      <c r="G69" s="30">
        <f t="shared" si="27"/>
        <v>97.731699999999989</v>
      </c>
      <c r="H69" s="29">
        <v>86.42</v>
      </c>
      <c r="I69" s="31">
        <f t="shared" si="28"/>
        <v>104.5682</v>
      </c>
      <c r="J69" s="32">
        <f t="shared" si="29"/>
        <v>141.16707000000002</v>
      </c>
      <c r="K69" s="32">
        <f t="shared" si="30"/>
        <v>120.25342999999999</v>
      </c>
      <c r="L69" s="31">
        <f t="shared" si="31"/>
        <v>141.19999999999999</v>
      </c>
      <c r="M69" s="33">
        <f t="shared" si="32"/>
        <v>120.3</v>
      </c>
      <c r="O69" s="11">
        <f t="shared" si="33"/>
        <v>6.9951714745573934E-2</v>
      </c>
      <c r="P69" s="14">
        <f t="shared" si="34"/>
        <v>1.21</v>
      </c>
    </row>
    <row r="70" spans="2:16" x14ac:dyDescent="0.25">
      <c r="B70" s="34" t="s">
        <v>142</v>
      </c>
      <c r="C70" s="35" t="s">
        <v>240</v>
      </c>
      <c r="D70" s="36">
        <v>0.21</v>
      </c>
      <c r="E70" s="37">
        <v>8018189800528</v>
      </c>
      <c r="F70" s="29">
        <v>106.66</v>
      </c>
      <c r="G70" s="30">
        <f t="shared" si="27"/>
        <v>129.05859999999998</v>
      </c>
      <c r="H70" s="29">
        <v>114.13</v>
      </c>
      <c r="I70" s="31">
        <f t="shared" si="28"/>
        <v>138.09729999999999</v>
      </c>
      <c r="J70" s="32">
        <f t="shared" si="29"/>
        <v>186.431355</v>
      </c>
      <c r="K70" s="32">
        <f t="shared" si="30"/>
        <v>158.81189499999996</v>
      </c>
      <c r="L70" s="31">
        <f t="shared" si="31"/>
        <v>186.4</v>
      </c>
      <c r="M70" s="33">
        <f t="shared" si="32"/>
        <v>158.80000000000001</v>
      </c>
      <c r="O70" s="11">
        <f t="shared" si="33"/>
        <v>7.0035627226701758E-2</v>
      </c>
      <c r="P70" s="14">
        <f t="shared" si="34"/>
        <v>1.21</v>
      </c>
    </row>
    <row r="71" spans="2:16" x14ac:dyDescent="0.25">
      <c r="B71" s="34" t="s">
        <v>143</v>
      </c>
      <c r="C71" s="35" t="s">
        <v>241</v>
      </c>
      <c r="D71" s="36">
        <v>0.21</v>
      </c>
      <c r="E71" s="37">
        <v>8018189800535</v>
      </c>
      <c r="F71" s="29">
        <v>151.60001</v>
      </c>
      <c r="G71" s="30">
        <f t="shared" si="27"/>
        <v>183.4360121</v>
      </c>
      <c r="H71" s="29">
        <v>162.21</v>
      </c>
      <c r="I71" s="31">
        <f t="shared" si="28"/>
        <v>196.2741</v>
      </c>
      <c r="J71" s="32">
        <f t="shared" si="29"/>
        <v>264.970035</v>
      </c>
      <c r="K71" s="32">
        <f t="shared" si="30"/>
        <v>225.715215</v>
      </c>
      <c r="L71" s="31">
        <f t="shared" si="31"/>
        <v>265</v>
      </c>
      <c r="M71" s="33">
        <f t="shared" si="32"/>
        <v>225.7</v>
      </c>
      <c r="O71" s="11">
        <f t="shared" si="33"/>
        <v>6.9986736808262728E-2</v>
      </c>
      <c r="P71" s="14">
        <f t="shared" si="34"/>
        <v>1.21</v>
      </c>
    </row>
    <row r="72" spans="2:16" x14ac:dyDescent="0.25">
      <c r="B72" s="34" t="s">
        <v>144</v>
      </c>
      <c r="C72" s="35" t="s">
        <v>242</v>
      </c>
      <c r="D72" s="36">
        <v>0.21</v>
      </c>
      <c r="E72" s="37">
        <v>8018189300011</v>
      </c>
      <c r="F72" s="29">
        <v>87.44</v>
      </c>
      <c r="G72" s="30">
        <f t="shared" si="27"/>
        <v>105.80239999999999</v>
      </c>
      <c r="H72" s="29">
        <v>93.56</v>
      </c>
      <c r="I72" s="31">
        <f t="shared" si="28"/>
        <v>113.2076</v>
      </c>
      <c r="J72" s="32">
        <f t="shared" si="29"/>
        <v>152.83026000000001</v>
      </c>
      <c r="K72" s="32">
        <f t="shared" si="30"/>
        <v>130.18874</v>
      </c>
      <c r="L72" s="31">
        <f t="shared" si="31"/>
        <v>152.80000000000001</v>
      </c>
      <c r="M72" s="33">
        <f t="shared" si="32"/>
        <v>130.19999999999999</v>
      </c>
      <c r="O72" s="11">
        <f t="shared" si="33"/>
        <v>6.9990850869167565E-2</v>
      </c>
      <c r="P72" s="14">
        <f t="shared" si="34"/>
        <v>1.21</v>
      </c>
    </row>
    <row r="73" spans="2:16" x14ac:dyDescent="0.25">
      <c r="B73" s="34" t="s">
        <v>145</v>
      </c>
      <c r="C73" s="35" t="s">
        <v>243</v>
      </c>
      <c r="D73" s="36">
        <v>0.21</v>
      </c>
      <c r="E73" s="37">
        <v>8018189300134</v>
      </c>
      <c r="F73" s="29">
        <v>115.23</v>
      </c>
      <c r="G73" s="30">
        <f t="shared" si="27"/>
        <v>139.42830000000001</v>
      </c>
      <c r="H73" s="29">
        <v>123.3</v>
      </c>
      <c r="I73" s="31">
        <f t="shared" si="28"/>
        <v>149.19299999999998</v>
      </c>
      <c r="J73" s="32">
        <f t="shared" si="29"/>
        <v>201.41055</v>
      </c>
      <c r="K73" s="32">
        <f t="shared" si="30"/>
        <v>171.57194999999996</v>
      </c>
      <c r="L73" s="31">
        <f t="shared" si="31"/>
        <v>201.4</v>
      </c>
      <c r="M73" s="33">
        <f t="shared" si="32"/>
        <v>171.6</v>
      </c>
      <c r="O73" s="11">
        <f t="shared" si="33"/>
        <v>7.0033845352772683E-2</v>
      </c>
      <c r="P73" s="14">
        <f t="shared" si="34"/>
        <v>1.21</v>
      </c>
    </row>
    <row r="74" spans="2:16" x14ac:dyDescent="0.25">
      <c r="B74" s="34" t="s">
        <v>146</v>
      </c>
      <c r="C74" s="35" t="s">
        <v>244</v>
      </c>
      <c r="D74" s="36">
        <v>0.21</v>
      </c>
      <c r="E74" s="37">
        <v>8018189800603</v>
      </c>
      <c r="F74" s="29">
        <v>101.46</v>
      </c>
      <c r="G74" s="30">
        <f t="shared" si="27"/>
        <v>122.76659999999998</v>
      </c>
      <c r="H74" s="29">
        <v>108.56</v>
      </c>
      <c r="I74" s="31">
        <f t="shared" si="28"/>
        <v>131.35759999999999</v>
      </c>
      <c r="J74" s="32">
        <f t="shared" si="29"/>
        <v>177.33276000000001</v>
      </c>
      <c r="K74" s="32">
        <f t="shared" si="30"/>
        <v>151.06123999999997</v>
      </c>
      <c r="L74" s="31">
        <f t="shared" si="31"/>
        <v>177.3</v>
      </c>
      <c r="M74" s="33">
        <f t="shared" si="32"/>
        <v>151.1</v>
      </c>
      <c r="O74" s="11">
        <f t="shared" si="33"/>
        <v>6.9978316577961941E-2</v>
      </c>
      <c r="P74" s="14">
        <f t="shared" si="34"/>
        <v>1.21</v>
      </c>
    </row>
    <row r="75" spans="2:16" x14ac:dyDescent="0.25">
      <c r="B75" s="34" t="s">
        <v>147</v>
      </c>
      <c r="C75" s="35" t="s">
        <v>245</v>
      </c>
      <c r="D75" s="36">
        <v>0.21</v>
      </c>
      <c r="E75" s="37">
        <v>8018189800610</v>
      </c>
      <c r="F75" s="29">
        <v>153.06</v>
      </c>
      <c r="G75" s="30">
        <f t="shared" si="27"/>
        <v>185.20259999999999</v>
      </c>
      <c r="H75" s="29">
        <v>163.77000000000001</v>
      </c>
      <c r="I75" s="31">
        <f t="shared" si="28"/>
        <v>198.1617</v>
      </c>
      <c r="J75" s="32">
        <f t="shared" si="29"/>
        <v>267.51829500000002</v>
      </c>
      <c r="K75" s="32">
        <f t="shared" si="30"/>
        <v>227.88595499999997</v>
      </c>
      <c r="L75" s="31">
        <f t="shared" si="31"/>
        <v>267.5</v>
      </c>
      <c r="M75" s="33">
        <f t="shared" si="32"/>
        <v>227.9</v>
      </c>
      <c r="O75" s="11">
        <f t="shared" si="33"/>
        <v>6.9972559780478338E-2</v>
      </c>
      <c r="P75" s="14">
        <f t="shared" si="34"/>
        <v>1.21</v>
      </c>
    </row>
    <row r="76" spans="2:16" x14ac:dyDescent="0.25">
      <c r="B76" s="34" t="s">
        <v>148</v>
      </c>
      <c r="C76" s="35" t="s">
        <v>246</v>
      </c>
      <c r="D76" s="36">
        <v>0.21</v>
      </c>
      <c r="E76" s="37">
        <v>8018189300028</v>
      </c>
      <c r="F76" s="29">
        <v>402.20001000000002</v>
      </c>
      <c r="G76" s="30">
        <f t="shared" si="27"/>
        <v>486.66201210000003</v>
      </c>
      <c r="H76" s="29">
        <v>430.35</v>
      </c>
      <c r="I76" s="31">
        <f t="shared" si="28"/>
        <v>520.72350000000006</v>
      </c>
      <c r="J76" s="32">
        <f t="shared" si="29"/>
        <v>702.9767250000001</v>
      </c>
      <c r="K76" s="32">
        <f t="shared" si="30"/>
        <v>598.83202500000004</v>
      </c>
      <c r="L76" s="31">
        <f t="shared" si="31"/>
        <v>703</v>
      </c>
      <c r="M76" s="33">
        <f t="shared" si="32"/>
        <v>598.79999999999995</v>
      </c>
      <c r="O76" s="11">
        <f t="shared" si="33"/>
        <v>6.9990028095722856E-2</v>
      </c>
      <c r="P76" s="14">
        <f t="shared" si="34"/>
        <v>1.21</v>
      </c>
    </row>
    <row r="77" spans="2:16" x14ac:dyDescent="0.25">
      <c r="B77" s="34" t="s">
        <v>149</v>
      </c>
      <c r="C77" s="35" t="s">
        <v>247</v>
      </c>
      <c r="D77" s="36">
        <v>0.21</v>
      </c>
      <c r="E77" s="37">
        <v>8018189800092</v>
      </c>
      <c r="F77" s="29">
        <v>128.25998999999999</v>
      </c>
      <c r="G77" s="30">
        <f t="shared" si="27"/>
        <v>155.19458789999999</v>
      </c>
      <c r="H77" s="29">
        <v>137.24</v>
      </c>
      <c r="I77" s="31">
        <f t="shared" si="28"/>
        <v>166.06040000000002</v>
      </c>
      <c r="J77" s="32">
        <f t="shared" si="29"/>
        <v>224.18154000000004</v>
      </c>
      <c r="K77" s="32">
        <f t="shared" si="30"/>
        <v>190.96946</v>
      </c>
      <c r="L77" s="31">
        <f t="shared" si="31"/>
        <v>224.2</v>
      </c>
      <c r="M77" s="33">
        <f t="shared" si="32"/>
        <v>191</v>
      </c>
      <c r="O77" s="11">
        <f t="shared" si="33"/>
        <v>7.0014117418846E-2</v>
      </c>
      <c r="P77" s="14">
        <f t="shared" si="34"/>
        <v>1.21</v>
      </c>
    </row>
    <row r="78" spans="2:16" x14ac:dyDescent="0.25">
      <c r="B78" s="34" t="s">
        <v>150</v>
      </c>
      <c r="C78" s="35" t="s">
        <v>248</v>
      </c>
      <c r="D78" s="36">
        <v>0.21</v>
      </c>
      <c r="E78" s="37">
        <v>8018189800108</v>
      </c>
      <c r="F78" s="29">
        <v>255.97</v>
      </c>
      <c r="G78" s="30">
        <f t="shared" si="27"/>
        <v>309.72370000000001</v>
      </c>
      <c r="H78" s="29">
        <v>273.89</v>
      </c>
      <c r="I78" s="31">
        <f t="shared" si="28"/>
        <v>331.40689999999995</v>
      </c>
      <c r="J78" s="32">
        <f t="shared" si="29"/>
        <v>447.39931499999994</v>
      </c>
      <c r="K78" s="32">
        <f t="shared" si="30"/>
        <v>381.11793499999993</v>
      </c>
      <c r="L78" s="31">
        <f t="shared" si="31"/>
        <v>447.4</v>
      </c>
      <c r="M78" s="33">
        <f t="shared" si="32"/>
        <v>381.1</v>
      </c>
      <c r="O78" s="11">
        <f t="shared" si="33"/>
        <v>7.0008204086416281E-2</v>
      </c>
      <c r="P78" s="14">
        <f t="shared" si="34"/>
        <v>1.21</v>
      </c>
    </row>
    <row r="79" spans="2:16" x14ac:dyDescent="0.25">
      <c r="B79" s="34" t="s">
        <v>151</v>
      </c>
      <c r="C79" s="35" t="s">
        <v>249</v>
      </c>
      <c r="D79" s="36">
        <v>0.21</v>
      </c>
      <c r="E79" s="37">
        <v>8018189800078</v>
      </c>
      <c r="F79" s="29">
        <v>10.71</v>
      </c>
      <c r="G79" s="30">
        <f t="shared" si="27"/>
        <v>12.959100000000001</v>
      </c>
      <c r="H79" s="29">
        <v>11.46</v>
      </c>
      <c r="I79" s="31">
        <f t="shared" si="28"/>
        <v>13.8666</v>
      </c>
      <c r="J79" s="32">
        <f t="shared" si="29"/>
        <v>18.719910000000002</v>
      </c>
      <c r="K79" s="32">
        <f t="shared" si="30"/>
        <v>15.946589999999999</v>
      </c>
      <c r="L79" s="31">
        <f t="shared" si="31"/>
        <v>18.7</v>
      </c>
      <c r="M79" s="33">
        <f t="shared" si="32"/>
        <v>15.9</v>
      </c>
      <c r="O79" s="11">
        <f t="shared" si="33"/>
        <v>7.0028011204481766E-2</v>
      </c>
      <c r="P79" s="14">
        <f t="shared" si="34"/>
        <v>1.21</v>
      </c>
    </row>
    <row r="80" spans="2:16" x14ac:dyDescent="0.25">
      <c r="B80" s="34" t="s">
        <v>152</v>
      </c>
      <c r="C80" s="35" t="s">
        <v>250</v>
      </c>
      <c r="D80" s="36">
        <v>0.21</v>
      </c>
      <c r="E80" s="37">
        <v>8018189200298</v>
      </c>
      <c r="F80" s="29">
        <v>103.14</v>
      </c>
      <c r="G80" s="30">
        <f t="shared" si="27"/>
        <v>124.79939999999999</v>
      </c>
      <c r="H80" s="29">
        <v>110.36</v>
      </c>
      <c r="I80" s="31">
        <f t="shared" si="28"/>
        <v>133.53559999999999</v>
      </c>
      <c r="J80" s="32">
        <f t="shared" si="29"/>
        <v>180.27305999999999</v>
      </c>
      <c r="K80" s="32">
        <f t="shared" si="30"/>
        <v>153.56593999999998</v>
      </c>
      <c r="L80" s="31">
        <f t="shared" si="31"/>
        <v>180.3</v>
      </c>
      <c r="M80" s="33">
        <f t="shared" si="32"/>
        <v>153.6</v>
      </c>
      <c r="O80" s="11">
        <f t="shared" si="33"/>
        <v>7.000193911188668E-2</v>
      </c>
      <c r="P80" s="14">
        <f t="shared" si="34"/>
        <v>1.21</v>
      </c>
    </row>
    <row r="81" spans="2:16" x14ac:dyDescent="0.25">
      <c r="B81" s="34" t="s">
        <v>153</v>
      </c>
      <c r="C81" s="35" t="s">
        <v>251</v>
      </c>
      <c r="D81" s="36">
        <v>0.21</v>
      </c>
      <c r="E81" s="37">
        <v>8018189800160</v>
      </c>
      <c r="F81" s="29">
        <v>73.650000000000006</v>
      </c>
      <c r="G81" s="30">
        <f t="shared" si="27"/>
        <v>89.116500000000002</v>
      </c>
      <c r="H81" s="29">
        <v>78.81</v>
      </c>
      <c r="I81" s="31">
        <f t="shared" si="28"/>
        <v>95.360100000000003</v>
      </c>
      <c r="J81" s="32">
        <f t="shared" si="29"/>
        <v>128.73613500000002</v>
      </c>
      <c r="K81" s="32">
        <f t="shared" si="30"/>
        <v>109.664115</v>
      </c>
      <c r="L81" s="31">
        <f t="shared" si="31"/>
        <v>128.69999999999999</v>
      </c>
      <c r="M81" s="33">
        <f t="shared" si="32"/>
        <v>109.7</v>
      </c>
      <c r="O81" s="11">
        <f t="shared" si="33"/>
        <v>7.0061099796334014E-2</v>
      </c>
      <c r="P81" s="14">
        <f t="shared" si="34"/>
        <v>1.21</v>
      </c>
    </row>
    <row r="82" spans="2:16" x14ac:dyDescent="0.25">
      <c r="B82" s="34" t="s">
        <v>154</v>
      </c>
      <c r="C82" s="35" t="s">
        <v>252</v>
      </c>
      <c r="D82" s="36">
        <v>0.21</v>
      </c>
      <c r="E82" s="37">
        <v>8018189800207</v>
      </c>
      <c r="F82" s="29">
        <v>120.24</v>
      </c>
      <c r="G82" s="30">
        <f t="shared" si="27"/>
        <v>145.49039999999999</v>
      </c>
      <c r="H82" s="29">
        <v>128.66</v>
      </c>
      <c r="I82" s="31">
        <f t="shared" si="28"/>
        <v>155.67859999999999</v>
      </c>
      <c r="J82" s="32">
        <f t="shared" si="29"/>
        <v>210.16611</v>
      </c>
      <c r="K82" s="32">
        <f t="shared" si="30"/>
        <v>179.03038999999998</v>
      </c>
      <c r="L82" s="31">
        <f t="shared" si="31"/>
        <v>210.2</v>
      </c>
      <c r="M82" s="33">
        <f t="shared" si="32"/>
        <v>179</v>
      </c>
      <c r="O82" s="11">
        <f t="shared" si="33"/>
        <v>7.0026613439787111E-2</v>
      </c>
      <c r="P82" s="14">
        <f t="shared" si="34"/>
        <v>1.21</v>
      </c>
    </row>
    <row r="83" spans="2:16" x14ac:dyDescent="0.25">
      <c r="B83" s="34" t="s">
        <v>155</v>
      </c>
      <c r="C83" s="35" t="s">
        <v>253</v>
      </c>
      <c r="D83" s="36">
        <v>0.21</v>
      </c>
      <c r="E83" s="37">
        <v>8018189800566</v>
      </c>
      <c r="F83" s="29">
        <v>75.28</v>
      </c>
      <c r="G83" s="30">
        <f t="shared" si="27"/>
        <v>91.088799999999992</v>
      </c>
      <c r="H83" s="29">
        <v>80.55</v>
      </c>
      <c r="I83" s="31">
        <f t="shared" si="28"/>
        <v>97.465499999999992</v>
      </c>
      <c r="J83" s="32">
        <f t="shared" si="29"/>
        <v>131.57842500000001</v>
      </c>
      <c r="K83" s="32">
        <f t="shared" si="30"/>
        <v>112.08532499999998</v>
      </c>
      <c r="L83" s="31">
        <f t="shared" si="31"/>
        <v>131.6</v>
      </c>
      <c r="M83" s="33">
        <f t="shared" si="32"/>
        <v>112.1</v>
      </c>
      <c r="O83" s="11">
        <f t="shared" si="33"/>
        <v>7.0005313496280586E-2</v>
      </c>
      <c r="P83" s="14">
        <f t="shared" si="34"/>
        <v>1.21</v>
      </c>
    </row>
    <row r="84" spans="2:16" x14ac:dyDescent="0.25">
      <c r="B84" s="34" t="s">
        <v>156</v>
      </c>
      <c r="C84" s="35" t="s">
        <v>254</v>
      </c>
      <c r="D84" s="36">
        <v>0.21</v>
      </c>
      <c r="E84" s="37">
        <v>8018189160288</v>
      </c>
      <c r="F84" s="29">
        <v>33.31</v>
      </c>
      <c r="G84" s="30">
        <f t="shared" si="27"/>
        <v>40.305100000000003</v>
      </c>
      <c r="H84" s="29">
        <v>35.64</v>
      </c>
      <c r="I84" s="31">
        <f t="shared" si="28"/>
        <v>43.124400000000001</v>
      </c>
      <c r="J84" s="32">
        <f t="shared" si="29"/>
        <v>58.217940000000006</v>
      </c>
      <c r="K84" s="32">
        <f t="shared" si="30"/>
        <v>49.593060000000001</v>
      </c>
      <c r="L84" s="31">
        <f t="shared" si="31"/>
        <v>58.2</v>
      </c>
      <c r="M84" s="33">
        <f t="shared" si="32"/>
        <v>49.6</v>
      </c>
      <c r="O84" s="11">
        <f t="shared" si="33"/>
        <v>6.994896427499242E-2</v>
      </c>
      <c r="P84" s="14">
        <f t="shared" si="34"/>
        <v>1.21</v>
      </c>
    </row>
    <row r="85" spans="2:16" x14ac:dyDescent="0.25">
      <c r="B85" s="34" t="s">
        <v>157</v>
      </c>
      <c r="C85" s="35" t="s">
        <v>255</v>
      </c>
      <c r="D85" s="36">
        <v>0.21</v>
      </c>
      <c r="E85" s="37">
        <v>8018189100826</v>
      </c>
      <c r="F85" s="29">
        <v>41.36</v>
      </c>
      <c r="G85" s="30">
        <f t="shared" si="27"/>
        <v>50.0456</v>
      </c>
      <c r="H85" s="29">
        <v>44.26</v>
      </c>
      <c r="I85" s="31">
        <f t="shared" si="28"/>
        <v>53.554599999999994</v>
      </c>
      <c r="J85" s="32">
        <f t="shared" si="29"/>
        <v>72.29871</v>
      </c>
      <c r="K85" s="32">
        <f t="shared" si="30"/>
        <v>61.587789999999991</v>
      </c>
      <c r="L85" s="31">
        <f t="shared" si="31"/>
        <v>72.3</v>
      </c>
      <c r="M85" s="33">
        <f t="shared" si="32"/>
        <v>61.6</v>
      </c>
      <c r="O85" s="11">
        <f t="shared" si="33"/>
        <v>7.0116054158607222E-2</v>
      </c>
      <c r="P85" s="14">
        <f t="shared" si="34"/>
        <v>1.21</v>
      </c>
    </row>
    <row r="86" spans="2:16" x14ac:dyDescent="0.25">
      <c r="B86" s="34" t="s">
        <v>158</v>
      </c>
      <c r="C86" s="35" t="s">
        <v>256</v>
      </c>
      <c r="D86" s="36">
        <v>0.21</v>
      </c>
      <c r="E86" s="37">
        <v>8018189100833</v>
      </c>
      <c r="F86" s="29">
        <v>100.05</v>
      </c>
      <c r="G86" s="30">
        <f t="shared" si="27"/>
        <v>121.06049999999999</v>
      </c>
      <c r="H86" s="29">
        <v>107.05</v>
      </c>
      <c r="I86" s="31">
        <f t="shared" si="28"/>
        <v>129.53049999999999</v>
      </c>
      <c r="J86" s="32">
        <f t="shared" si="29"/>
        <v>174.866175</v>
      </c>
      <c r="K86" s="32">
        <f t="shared" si="30"/>
        <v>148.96007499999999</v>
      </c>
      <c r="L86" s="31">
        <f t="shared" si="31"/>
        <v>174.9</v>
      </c>
      <c r="M86" s="33">
        <f t="shared" si="32"/>
        <v>149</v>
      </c>
      <c r="O86" s="11">
        <f t="shared" si="33"/>
        <v>6.9965017491254278E-2</v>
      </c>
      <c r="P86" s="14">
        <f t="shared" si="34"/>
        <v>1.21</v>
      </c>
    </row>
    <row r="87" spans="2:16" x14ac:dyDescent="0.25">
      <c r="B87" s="34" t="s">
        <v>159</v>
      </c>
      <c r="C87" s="35" t="s">
        <v>257</v>
      </c>
      <c r="D87" s="36">
        <v>0.21</v>
      </c>
      <c r="E87" s="37">
        <v>8018189100383</v>
      </c>
      <c r="F87" s="29">
        <v>121.32</v>
      </c>
      <c r="G87" s="30">
        <f t="shared" si="27"/>
        <v>146.79719999999998</v>
      </c>
      <c r="H87" s="29">
        <v>129.81</v>
      </c>
      <c r="I87" s="31">
        <f t="shared" si="28"/>
        <v>157.0701</v>
      </c>
      <c r="J87" s="32">
        <f t="shared" si="29"/>
        <v>212.044635</v>
      </c>
      <c r="K87" s="32">
        <f t="shared" si="30"/>
        <v>180.63061499999998</v>
      </c>
      <c r="L87" s="31">
        <f t="shared" si="31"/>
        <v>212</v>
      </c>
      <c r="M87" s="33">
        <f t="shared" si="32"/>
        <v>180.6</v>
      </c>
      <c r="O87" s="11">
        <f t="shared" si="33"/>
        <v>6.9980217606330442E-2</v>
      </c>
      <c r="P87" s="14">
        <f t="shared" si="34"/>
        <v>1.21</v>
      </c>
    </row>
    <row r="88" spans="2:16" x14ac:dyDescent="0.25">
      <c r="B88" s="34" t="s">
        <v>160</v>
      </c>
      <c r="C88" s="35" t="s">
        <v>258</v>
      </c>
      <c r="D88" s="36">
        <v>0.21</v>
      </c>
      <c r="E88" s="37">
        <v>8018189100369</v>
      </c>
      <c r="F88" s="29">
        <v>77.06</v>
      </c>
      <c r="G88" s="30">
        <f t="shared" si="27"/>
        <v>93.242599999999996</v>
      </c>
      <c r="H88" s="29">
        <v>82.45</v>
      </c>
      <c r="I88" s="31">
        <f t="shared" si="28"/>
        <v>99.764499999999998</v>
      </c>
      <c r="J88" s="32">
        <f t="shared" si="29"/>
        <v>134.682075</v>
      </c>
      <c r="K88" s="32">
        <f t="shared" si="30"/>
        <v>114.72917499999998</v>
      </c>
      <c r="L88" s="31">
        <f t="shared" si="31"/>
        <v>134.69999999999999</v>
      </c>
      <c r="M88" s="33">
        <f t="shared" si="32"/>
        <v>114.7</v>
      </c>
      <c r="O88" s="11">
        <f t="shared" si="33"/>
        <v>6.994549701531283E-2</v>
      </c>
      <c r="P88" s="14">
        <f t="shared" si="34"/>
        <v>1.21</v>
      </c>
    </row>
    <row r="89" spans="2:16" x14ac:dyDescent="0.25">
      <c r="B89" s="34" t="s">
        <v>161</v>
      </c>
      <c r="C89" s="35" t="s">
        <v>259</v>
      </c>
      <c r="D89" s="36">
        <v>0.21</v>
      </c>
      <c r="E89" s="37">
        <v>8018189130298</v>
      </c>
      <c r="F89" s="29">
        <v>237.83</v>
      </c>
      <c r="G89" s="30">
        <f t="shared" si="27"/>
        <v>287.77429999999998</v>
      </c>
      <c r="H89" s="29">
        <v>254.48</v>
      </c>
      <c r="I89" s="31">
        <f t="shared" si="28"/>
        <v>307.92079999999999</v>
      </c>
      <c r="J89" s="32">
        <f t="shared" si="29"/>
        <v>415.69308000000001</v>
      </c>
      <c r="K89" s="32">
        <f t="shared" si="30"/>
        <v>354.10891999999996</v>
      </c>
      <c r="L89" s="31">
        <f t="shared" si="31"/>
        <v>415.7</v>
      </c>
      <c r="M89" s="33">
        <f t="shared" si="32"/>
        <v>354.1</v>
      </c>
      <c r="O89" s="11">
        <f t="shared" si="33"/>
        <v>7.000798889963411E-2</v>
      </c>
      <c r="P89" s="14">
        <f t="shared" si="34"/>
        <v>1.21</v>
      </c>
    </row>
    <row r="90" spans="2:16" x14ac:dyDescent="0.25">
      <c r="B90" s="34" t="s">
        <v>162</v>
      </c>
      <c r="C90" s="35" t="s">
        <v>260</v>
      </c>
      <c r="D90" s="36">
        <v>0.21</v>
      </c>
      <c r="E90" s="37">
        <v>8018189130243</v>
      </c>
      <c r="F90" s="29">
        <v>135.47999999999999</v>
      </c>
      <c r="G90" s="30">
        <f t="shared" si="27"/>
        <v>163.93079999999998</v>
      </c>
      <c r="H90" s="29">
        <v>144.96</v>
      </c>
      <c r="I90" s="31">
        <f t="shared" si="28"/>
        <v>175.4016</v>
      </c>
      <c r="J90" s="32">
        <f t="shared" si="29"/>
        <v>236.79216000000002</v>
      </c>
      <c r="K90" s="32">
        <f t="shared" si="30"/>
        <v>201.71184</v>
      </c>
      <c r="L90" s="31">
        <f t="shared" si="31"/>
        <v>236.8</v>
      </c>
      <c r="M90" s="33">
        <f t="shared" si="32"/>
        <v>201.7</v>
      </c>
      <c r="O90" s="11">
        <f t="shared" si="33"/>
        <v>6.9973427812223266E-2</v>
      </c>
      <c r="P90" s="14">
        <f t="shared" si="34"/>
        <v>1.21</v>
      </c>
    </row>
    <row r="91" spans="2:16" x14ac:dyDescent="0.25">
      <c r="B91" s="34" t="s">
        <v>163</v>
      </c>
      <c r="C91" s="35" t="s">
        <v>261</v>
      </c>
      <c r="D91" s="36">
        <v>0.21</v>
      </c>
      <c r="E91" s="37">
        <v>8018189400278</v>
      </c>
      <c r="F91" s="29">
        <v>116.91</v>
      </c>
      <c r="G91" s="30">
        <f t="shared" si="27"/>
        <v>141.46109999999999</v>
      </c>
      <c r="H91" s="29">
        <v>125.09</v>
      </c>
      <c r="I91" s="31">
        <f t="shared" si="28"/>
        <v>151.35890000000001</v>
      </c>
      <c r="J91" s="32">
        <f t="shared" si="29"/>
        <v>204.33451500000001</v>
      </c>
      <c r="K91" s="32">
        <f t="shared" si="30"/>
        <v>174.062735</v>
      </c>
      <c r="L91" s="31">
        <f t="shared" si="31"/>
        <v>204.3</v>
      </c>
      <c r="M91" s="33">
        <f t="shared" si="32"/>
        <v>174.1</v>
      </c>
      <c r="O91" s="11">
        <f t="shared" si="33"/>
        <v>6.9968351723548095E-2</v>
      </c>
      <c r="P91" s="14">
        <f t="shared" si="34"/>
        <v>1.21</v>
      </c>
    </row>
    <row r="92" spans="2:16" x14ac:dyDescent="0.25">
      <c r="B92" s="34" t="s">
        <v>164</v>
      </c>
      <c r="C92" s="35" t="s">
        <v>262</v>
      </c>
      <c r="D92" s="36">
        <v>0.21</v>
      </c>
      <c r="E92" s="37">
        <v>8018189400377</v>
      </c>
      <c r="F92" s="29">
        <v>306.14999</v>
      </c>
      <c r="G92" s="30">
        <f t="shared" si="27"/>
        <v>370.44148789999997</v>
      </c>
      <c r="H92" s="29">
        <v>327.58</v>
      </c>
      <c r="I92" s="31">
        <f t="shared" si="28"/>
        <v>396.37179999999995</v>
      </c>
      <c r="J92" s="32">
        <f t="shared" si="29"/>
        <v>535.10192999999992</v>
      </c>
      <c r="K92" s="32">
        <f t="shared" si="30"/>
        <v>455.82756999999992</v>
      </c>
      <c r="L92" s="31">
        <f t="shared" si="31"/>
        <v>535.1</v>
      </c>
      <c r="M92" s="33">
        <f t="shared" si="32"/>
        <v>455.8</v>
      </c>
      <c r="O92" s="11">
        <f t="shared" si="33"/>
        <v>6.9998401763788909E-2</v>
      </c>
      <c r="P92" s="14">
        <f t="shared" si="34"/>
        <v>1.21</v>
      </c>
    </row>
    <row r="93" spans="2:16" x14ac:dyDescent="0.25">
      <c r="B93" s="34" t="s">
        <v>165</v>
      </c>
      <c r="C93" s="35" t="s">
        <v>263</v>
      </c>
      <c r="D93" s="36">
        <v>0.21</v>
      </c>
      <c r="E93" s="37">
        <v>8018189162909</v>
      </c>
      <c r="F93" s="29">
        <v>123.88</v>
      </c>
      <c r="G93" s="30">
        <f t="shared" si="27"/>
        <v>149.8948</v>
      </c>
      <c r="H93" s="29">
        <v>132.55000000000001</v>
      </c>
      <c r="I93" s="31">
        <f t="shared" si="28"/>
        <v>160.38550000000001</v>
      </c>
      <c r="J93" s="32">
        <f t="shared" si="29"/>
        <v>216.52042500000002</v>
      </c>
      <c r="K93" s="32">
        <f t="shared" si="30"/>
        <v>184.44332499999999</v>
      </c>
      <c r="L93" s="31">
        <f t="shared" si="31"/>
        <v>216.5</v>
      </c>
      <c r="M93" s="33">
        <f t="shared" si="32"/>
        <v>184.4</v>
      </c>
      <c r="O93" s="11">
        <f t="shared" si="33"/>
        <v>6.9987084275105138E-2</v>
      </c>
      <c r="P93" s="14">
        <f t="shared" si="34"/>
        <v>1.21</v>
      </c>
    </row>
    <row r="94" spans="2:16" x14ac:dyDescent="0.25">
      <c r="B94" s="34" t="s">
        <v>166</v>
      </c>
      <c r="C94" s="35" t="s">
        <v>264</v>
      </c>
      <c r="D94" s="36">
        <v>0.21</v>
      </c>
      <c r="E94" s="37">
        <v>8018189800696</v>
      </c>
      <c r="F94" s="29">
        <v>72.28</v>
      </c>
      <c r="G94" s="30">
        <f t="shared" si="27"/>
        <v>87.458799999999997</v>
      </c>
      <c r="H94" s="29">
        <v>77.34</v>
      </c>
      <c r="I94" s="31">
        <f t="shared" si="28"/>
        <v>93.581400000000002</v>
      </c>
      <c r="J94" s="32">
        <f t="shared" si="29"/>
        <v>126.33489000000002</v>
      </c>
      <c r="K94" s="32">
        <f t="shared" si="30"/>
        <v>107.61860999999999</v>
      </c>
      <c r="L94" s="31">
        <f t="shared" si="31"/>
        <v>126.3</v>
      </c>
      <c r="M94" s="33">
        <f t="shared" si="32"/>
        <v>107.6</v>
      </c>
      <c r="O94" s="11">
        <f t="shared" si="33"/>
        <v>7.000553403431109E-2</v>
      </c>
      <c r="P94" s="14">
        <f t="shared" si="34"/>
        <v>1.21</v>
      </c>
    </row>
    <row r="95" spans="2:16" x14ac:dyDescent="0.25">
      <c r="B95" s="34" t="s">
        <v>167</v>
      </c>
      <c r="C95" s="35" t="s">
        <v>265</v>
      </c>
      <c r="D95" s="36">
        <v>0.21</v>
      </c>
      <c r="E95" s="37">
        <v>8018189800702</v>
      </c>
      <c r="F95" s="29">
        <v>93.54</v>
      </c>
      <c r="G95" s="30">
        <f t="shared" si="27"/>
        <v>113.18340000000001</v>
      </c>
      <c r="H95" s="29">
        <v>100.09</v>
      </c>
      <c r="I95" s="31">
        <f t="shared" si="28"/>
        <v>121.10890000000001</v>
      </c>
      <c r="J95" s="32">
        <f t="shared" si="29"/>
        <v>163.497015</v>
      </c>
      <c r="K95" s="32">
        <f t="shared" si="30"/>
        <v>139.27523500000001</v>
      </c>
      <c r="L95" s="31">
        <f t="shared" si="31"/>
        <v>163.5</v>
      </c>
      <c r="M95" s="33">
        <f t="shared" si="32"/>
        <v>139.30000000000001</v>
      </c>
      <c r="O95" s="11">
        <f t="shared" si="33"/>
        <v>7.0023519350010721E-2</v>
      </c>
      <c r="P95" s="14">
        <f t="shared" si="34"/>
        <v>1.21</v>
      </c>
    </row>
    <row r="96" spans="2:16" x14ac:dyDescent="0.25">
      <c r="B96" s="34" t="s">
        <v>168</v>
      </c>
      <c r="C96" s="35" t="s">
        <v>266</v>
      </c>
      <c r="D96" s="36">
        <v>0.12</v>
      </c>
      <c r="E96" s="37">
        <v>8018189852442</v>
      </c>
      <c r="F96" s="29">
        <v>52.66</v>
      </c>
      <c r="G96" s="30">
        <f t="shared" si="27"/>
        <v>58.979199999999999</v>
      </c>
      <c r="H96" s="29">
        <v>56.35</v>
      </c>
      <c r="I96" s="31">
        <f t="shared" si="28"/>
        <v>63.112000000000009</v>
      </c>
      <c r="J96" s="32">
        <f t="shared" si="29"/>
        <v>85.201200000000014</v>
      </c>
      <c r="K96" s="32">
        <f t="shared" si="30"/>
        <v>72.578800000000001</v>
      </c>
      <c r="L96" s="31">
        <f t="shared" si="31"/>
        <v>85.2</v>
      </c>
      <c r="M96" s="33">
        <f t="shared" si="32"/>
        <v>72.599999999999994</v>
      </c>
      <c r="O96" s="11">
        <f t="shared" si="33"/>
        <v>7.0072161033042146E-2</v>
      </c>
      <c r="P96" s="14">
        <f t="shared" si="34"/>
        <v>1.1200000000000001</v>
      </c>
    </row>
    <row r="97" spans="2:16" x14ac:dyDescent="0.25">
      <c r="B97" s="34" t="s">
        <v>169</v>
      </c>
      <c r="C97" s="35" t="s">
        <v>267</v>
      </c>
      <c r="D97" s="36">
        <v>0.12</v>
      </c>
      <c r="E97" s="37">
        <v>8018189852459</v>
      </c>
      <c r="F97" s="29">
        <v>120.65</v>
      </c>
      <c r="G97" s="30">
        <f t="shared" si="27"/>
        <v>135.12800000000001</v>
      </c>
      <c r="H97" s="29">
        <v>129.1</v>
      </c>
      <c r="I97" s="31">
        <f t="shared" si="28"/>
        <v>144.59200000000001</v>
      </c>
      <c r="J97" s="32">
        <f t="shared" si="29"/>
        <v>195.19920000000002</v>
      </c>
      <c r="K97" s="32">
        <f t="shared" si="30"/>
        <v>166.2808</v>
      </c>
      <c r="L97" s="31">
        <f t="shared" si="31"/>
        <v>195.2</v>
      </c>
      <c r="M97" s="33">
        <f t="shared" si="32"/>
        <v>166.3</v>
      </c>
      <c r="O97" s="11">
        <f t="shared" si="33"/>
        <v>7.0037297969332668E-2</v>
      </c>
      <c r="P97" s="14">
        <f t="shared" si="34"/>
        <v>1.1200000000000001</v>
      </c>
    </row>
    <row r="98" spans="2:16" x14ac:dyDescent="0.25">
      <c r="B98" s="34" t="s">
        <v>170</v>
      </c>
      <c r="C98" s="35" t="s">
        <v>268</v>
      </c>
      <c r="D98" s="36">
        <v>0.12</v>
      </c>
      <c r="E98" s="37">
        <v>8018189850646</v>
      </c>
      <c r="F98" s="29">
        <v>46.94</v>
      </c>
      <c r="G98" s="30">
        <f t="shared" si="27"/>
        <v>52.572800000000001</v>
      </c>
      <c r="H98" s="29">
        <v>50.23</v>
      </c>
      <c r="I98" s="31">
        <f t="shared" si="28"/>
        <v>56.257600000000004</v>
      </c>
      <c r="J98" s="32">
        <f t="shared" si="29"/>
        <v>75.947760000000017</v>
      </c>
      <c r="K98" s="32">
        <f t="shared" si="30"/>
        <v>64.696240000000003</v>
      </c>
      <c r="L98" s="31">
        <f t="shared" si="31"/>
        <v>75.900000000000006</v>
      </c>
      <c r="M98" s="33">
        <f t="shared" si="32"/>
        <v>64.7</v>
      </c>
      <c r="O98" s="11">
        <f t="shared" si="33"/>
        <v>7.0089475926714995E-2</v>
      </c>
      <c r="P98" s="14">
        <f t="shared" si="34"/>
        <v>1.1200000000000001</v>
      </c>
    </row>
    <row r="99" spans="2:16" x14ac:dyDescent="0.25">
      <c r="B99" s="34" t="s">
        <v>171</v>
      </c>
      <c r="C99" s="35" t="s">
        <v>269</v>
      </c>
      <c r="D99" s="36">
        <v>0.12</v>
      </c>
      <c r="E99" s="37">
        <v>8018189853029</v>
      </c>
      <c r="F99" s="29">
        <v>95.79</v>
      </c>
      <c r="G99" s="30">
        <f t="shared" si="27"/>
        <v>107.28480000000002</v>
      </c>
      <c r="H99" s="29">
        <v>102.5</v>
      </c>
      <c r="I99" s="31">
        <f t="shared" si="28"/>
        <v>114.80000000000001</v>
      </c>
      <c r="J99" s="32">
        <f t="shared" si="29"/>
        <v>154.98000000000002</v>
      </c>
      <c r="K99" s="32">
        <f t="shared" si="30"/>
        <v>132.02000000000001</v>
      </c>
      <c r="L99" s="31">
        <f t="shared" si="31"/>
        <v>155</v>
      </c>
      <c r="M99" s="33">
        <f t="shared" si="32"/>
        <v>132</v>
      </c>
      <c r="O99" s="11">
        <f t="shared" si="33"/>
        <v>7.004906566447433E-2</v>
      </c>
      <c r="P99" s="14">
        <f t="shared" si="34"/>
        <v>1.1200000000000001</v>
      </c>
    </row>
    <row r="100" spans="2:16" x14ac:dyDescent="0.25">
      <c r="B100" s="34" t="s">
        <v>172</v>
      </c>
      <c r="C100" s="35" t="s">
        <v>270</v>
      </c>
      <c r="D100" s="36">
        <v>0.12</v>
      </c>
      <c r="E100" s="37">
        <v>8018189850592</v>
      </c>
      <c r="F100" s="29">
        <v>59.32</v>
      </c>
      <c r="G100" s="30">
        <f t="shared" si="27"/>
        <v>66.438400000000001</v>
      </c>
      <c r="H100" s="29">
        <v>63.47</v>
      </c>
      <c r="I100" s="31">
        <f t="shared" si="28"/>
        <v>71.086400000000012</v>
      </c>
      <c r="J100" s="32">
        <f t="shared" si="29"/>
        <v>95.966640000000027</v>
      </c>
      <c r="K100" s="32">
        <f t="shared" si="30"/>
        <v>81.74936000000001</v>
      </c>
      <c r="L100" s="31">
        <f t="shared" si="31"/>
        <v>96</v>
      </c>
      <c r="M100" s="33">
        <f t="shared" si="32"/>
        <v>81.7</v>
      </c>
      <c r="O100" s="11">
        <f t="shared" si="33"/>
        <v>6.9959541469993169E-2</v>
      </c>
      <c r="P100" s="14">
        <f t="shared" si="34"/>
        <v>1.1200000000000001</v>
      </c>
    </row>
    <row r="101" spans="2:16" x14ac:dyDescent="0.25">
      <c r="B101" s="34" t="s">
        <v>173</v>
      </c>
      <c r="C101" s="35" t="s">
        <v>271</v>
      </c>
      <c r="D101" s="36">
        <v>0.12</v>
      </c>
      <c r="E101" s="37">
        <v>8018189850448</v>
      </c>
      <c r="F101" s="29">
        <v>32.75</v>
      </c>
      <c r="G101" s="30">
        <f t="shared" si="27"/>
        <v>36.680000000000007</v>
      </c>
      <c r="H101" s="29">
        <v>35.04</v>
      </c>
      <c r="I101" s="31">
        <f t="shared" si="28"/>
        <v>39.244800000000005</v>
      </c>
      <c r="J101" s="32">
        <f t="shared" si="29"/>
        <v>52.980480000000007</v>
      </c>
      <c r="K101" s="32">
        <f t="shared" si="30"/>
        <v>45.131520000000002</v>
      </c>
      <c r="L101" s="31">
        <f t="shared" si="31"/>
        <v>53</v>
      </c>
      <c r="M101" s="33">
        <f t="shared" si="32"/>
        <v>45.1</v>
      </c>
      <c r="O101" s="11">
        <f t="shared" si="33"/>
        <v>6.9923664122137463E-2</v>
      </c>
      <c r="P101" s="14">
        <f t="shared" si="34"/>
        <v>1.1200000000000001</v>
      </c>
    </row>
    <row r="102" spans="2:16" x14ac:dyDescent="0.25">
      <c r="B102" s="34" t="s">
        <v>174</v>
      </c>
      <c r="C102" s="35" t="s">
        <v>272</v>
      </c>
      <c r="D102" s="36">
        <v>0.12</v>
      </c>
      <c r="E102" s="37">
        <v>8018189850455</v>
      </c>
      <c r="F102" s="29">
        <v>72.05</v>
      </c>
      <c r="G102" s="30">
        <f t="shared" si="27"/>
        <v>80.695999999999998</v>
      </c>
      <c r="H102" s="29">
        <v>77.09</v>
      </c>
      <c r="I102" s="31">
        <f t="shared" si="28"/>
        <v>86.340800000000016</v>
      </c>
      <c r="J102" s="32">
        <f t="shared" si="29"/>
        <v>116.56008000000003</v>
      </c>
      <c r="K102" s="32">
        <f t="shared" si="30"/>
        <v>99.291920000000005</v>
      </c>
      <c r="L102" s="31">
        <f t="shared" si="31"/>
        <v>116.6</v>
      </c>
      <c r="M102" s="33">
        <f t="shared" si="32"/>
        <v>99.3</v>
      </c>
      <c r="O102" s="11">
        <f t="shared" si="33"/>
        <v>6.9951422623178328E-2</v>
      </c>
      <c r="P102" s="14">
        <f t="shared" si="34"/>
        <v>1.1200000000000001</v>
      </c>
    </row>
    <row r="103" spans="2:16" x14ac:dyDescent="0.25">
      <c r="B103" s="34" t="s">
        <v>175</v>
      </c>
      <c r="C103" s="35" t="s">
        <v>273</v>
      </c>
      <c r="D103" s="36">
        <v>0.12</v>
      </c>
      <c r="E103" s="37">
        <v>8018189850486</v>
      </c>
      <c r="F103" s="29">
        <v>155.05000000000001</v>
      </c>
      <c r="G103" s="30">
        <f t="shared" si="27"/>
        <v>173.65600000000003</v>
      </c>
      <c r="H103" s="29">
        <v>165.9</v>
      </c>
      <c r="I103" s="31">
        <f t="shared" si="28"/>
        <v>185.80800000000002</v>
      </c>
      <c r="J103" s="32">
        <f t="shared" si="29"/>
        <v>250.84080000000006</v>
      </c>
      <c r="K103" s="32">
        <f t="shared" si="30"/>
        <v>213.67920000000001</v>
      </c>
      <c r="L103" s="31">
        <f t="shared" si="31"/>
        <v>250.8</v>
      </c>
      <c r="M103" s="33">
        <f t="shared" si="32"/>
        <v>213.7</v>
      </c>
      <c r="O103" s="11">
        <f t="shared" si="33"/>
        <v>6.9977426636568918E-2</v>
      </c>
      <c r="P103" s="14">
        <f t="shared" si="34"/>
        <v>1.1200000000000001</v>
      </c>
    </row>
    <row r="104" spans="2:16" x14ac:dyDescent="0.25">
      <c r="B104" s="34" t="s">
        <v>176</v>
      </c>
      <c r="C104" s="35" t="s">
        <v>274</v>
      </c>
      <c r="D104" s="36">
        <v>0.12</v>
      </c>
      <c r="E104" s="37">
        <v>8018189852039</v>
      </c>
      <c r="F104" s="29">
        <v>16.03</v>
      </c>
      <c r="G104" s="30">
        <f t="shared" si="27"/>
        <v>17.953600000000002</v>
      </c>
      <c r="H104" s="29">
        <v>17.149999999999999</v>
      </c>
      <c r="I104" s="31">
        <f t="shared" si="28"/>
        <v>19.208000000000002</v>
      </c>
      <c r="J104" s="32">
        <f t="shared" si="29"/>
        <v>25.930800000000005</v>
      </c>
      <c r="K104" s="32">
        <f t="shared" si="30"/>
        <v>22.089200000000002</v>
      </c>
      <c r="L104" s="31">
        <f t="shared" si="31"/>
        <v>25.9</v>
      </c>
      <c r="M104" s="33">
        <f t="shared" si="32"/>
        <v>22.1</v>
      </c>
      <c r="O104" s="11">
        <f t="shared" si="33"/>
        <v>6.9868995633187714E-2</v>
      </c>
      <c r="P104" s="14">
        <f t="shared" si="34"/>
        <v>1.1200000000000001</v>
      </c>
    </row>
    <row r="105" spans="2:16" x14ac:dyDescent="0.25">
      <c r="B105" s="34" t="s">
        <v>177</v>
      </c>
      <c r="C105" s="35" t="s">
        <v>275</v>
      </c>
      <c r="D105" s="36">
        <v>0.12</v>
      </c>
      <c r="E105" s="37">
        <v>8018189850028</v>
      </c>
      <c r="F105" s="29">
        <v>36.56</v>
      </c>
      <c r="G105" s="30">
        <f t="shared" si="27"/>
        <v>40.947200000000009</v>
      </c>
      <c r="H105" s="29">
        <v>39.119999999999997</v>
      </c>
      <c r="I105" s="31">
        <f t="shared" si="28"/>
        <v>43.814399999999999</v>
      </c>
      <c r="J105" s="32">
        <f t="shared" si="29"/>
        <v>59.149440000000006</v>
      </c>
      <c r="K105" s="32">
        <f t="shared" si="30"/>
        <v>50.386559999999996</v>
      </c>
      <c r="L105" s="31">
        <f t="shared" si="31"/>
        <v>59.1</v>
      </c>
      <c r="M105" s="33">
        <f t="shared" si="32"/>
        <v>50.4</v>
      </c>
      <c r="O105" s="11">
        <f t="shared" si="33"/>
        <v>7.0021881838074229E-2</v>
      </c>
      <c r="P105" s="14">
        <f t="shared" si="34"/>
        <v>1.1200000000000001</v>
      </c>
    </row>
    <row r="106" spans="2:16" x14ac:dyDescent="0.25">
      <c r="B106" s="34" t="s">
        <v>178</v>
      </c>
      <c r="C106" s="35" t="s">
        <v>276</v>
      </c>
      <c r="D106" s="36">
        <v>0.12</v>
      </c>
      <c r="E106" s="37">
        <v>8018189850035</v>
      </c>
      <c r="F106" s="29">
        <v>70.95</v>
      </c>
      <c r="G106" s="30">
        <f t="shared" si="27"/>
        <v>79.464000000000013</v>
      </c>
      <c r="H106" s="29">
        <v>75.92</v>
      </c>
      <c r="I106" s="31">
        <f t="shared" si="28"/>
        <v>85.030400000000014</v>
      </c>
      <c r="J106" s="32">
        <f t="shared" si="29"/>
        <v>114.79104000000002</v>
      </c>
      <c r="K106" s="32">
        <f t="shared" si="30"/>
        <v>97.784960000000012</v>
      </c>
      <c r="L106" s="31">
        <f t="shared" si="31"/>
        <v>114.8</v>
      </c>
      <c r="M106" s="33">
        <f t="shared" si="32"/>
        <v>97.8</v>
      </c>
      <c r="O106" s="11">
        <f t="shared" si="33"/>
        <v>7.0049330514446728E-2</v>
      </c>
      <c r="P106" s="14">
        <f t="shared" si="34"/>
        <v>1.1200000000000001</v>
      </c>
    </row>
    <row r="107" spans="2:16" x14ac:dyDescent="0.25">
      <c r="B107" s="34" t="s">
        <v>179</v>
      </c>
      <c r="C107" s="35" t="s">
        <v>277</v>
      </c>
      <c r="D107" s="36">
        <v>0.12</v>
      </c>
      <c r="E107" s="37">
        <v>8018189850042</v>
      </c>
      <c r="F107" s="29">
        <v>213.39</v>
      </c>
      <c r="G107" s="30">
        <f t="shared" si="27"/>
        <v>238.99680000000001</v>
      </c>
      <c r="H107" s="29">
        <v>228.33</v>
      </c>
      <c r="I107" s="31">
        <f t="shared" si="28"/>
        <v>255.72960000000003</v>
      </c>
      <c r="J107" s="32">
        <f t="shared" si="29"/>
        <v>345.23496000000006</v>
      </c>
      <c r="K107" s="32">
        <f t="shared" si="30"/>
        <v>294.08904000000001</v>
      </c>
      <c r="L107" s="31">
        <f t="shared" si="31"/>
        <v>345.2</v>
      </c>
      <c r="M107" s="33">
        <f t="shared" si="32"/>
        <v>294.10000000000002</v>
      </c>
      <c r="O107" s="11">
        <f t="shared" si="33"/>
        <v>7.0012652889076543E-2</v>
      </c>
      <c r="P107" s="14">
        <f t="shared" si="34"/>
        <v>1.1200000000000001</v>
      </c>
    </row>
    <row r="108" spans="2:16" x14ac:dyDescent="0.25">
      <c r="B108" s="34" t="s">
        <v>180</v>
      </c>
      <c r="C108" s="35" t="s">
        <v>278</v>
      </c>
      <c r="D108" s="36">
        <v>0.12</v>
      </c>
      <c r="E108" s="37">
        <v>8018189850059</v>
      </c>
      <c r="F108" s="29">
        <v>915.39000999999996</v>
      </c>
      <c r="G108" s="30">
        <f t="shared" si="27"/>
        <v>1025.2368112000001</v>
      </c>
      <c r="H108" s="29">
        <v>979.47</v>
      </c>
      <c r="I108" s="31">
        <f t="shared" si="28"/>
        <v>1097.0064000000002</v>
      </c>
      <c r="J108" s="32">
        <f t="shared" si="29"/>
        <v>1480.9586400000003</v>
      </c>
      <c r="K108" s="32">
        <f t="shared" si="30"/>
        <v>1261.5573600000002</v>
      </c>
      <c r="L108" s="31">
        <f t="shared" si="31"/>
        <v>1481</v>
      </c>
      <c r="M108" s="33">
        <f t="shared" si="32"/>
        <v>1261.5999999999999</v>
      </c>
      <c r="O108" s="11">
        <f t="shared" si="33"/>
        <v>7.0002937873442583E-2</v>
      </c>
      <c r="P108" s="14">
        <f t="shared" si="34"/>
        <v>1.1200000000000001</v>
      </c>
    </row>
    <row r="109" spans="2:16" x14ac:dyDescent="0.25">
      <c r="B109" s="34" t="s">
        <v>181</v>
      </c>
      <c r="C109" s="35" t="s">
        <v>279</v>
      </c>
      <c r="D109" s="36">
        <v>0.12</v>
      </c>
      <c r="E109" s="37">
        <v>8018189851612</v>
      </c>
      <c r="F109" s="29">
        <v>39.29</v>
      </c>
      <c r="G109" s="30">
        <f t="shared" si="27"/>
        <v>44.004800000000003</v>
      </c>
      <c r="H109" s="29">
        <v>42.04</v>
      </c>
      <c r="I109" s="31">
        <f t="shared" si="28"/>
        <v>47.084800000000001</v>
      </c>
      <c r="J109" s="32">
        <f t="shared" si="29"/>
        <v>63.564480000000003</v>
      </c>
      <c r="K109" s="32">
        <f t="shared" si="30"/>
        <v>54.14752</v>
      </c>
      <c r="L109" s="31">
        <f t="shared" si="31"/>
        <v>63.6</v>
      </c>
      <c r="M109" s="33">
        <f t="shared" si="32"/>
        <v>54.1</v>
      </c>
      <c r="O109" s="11">
        <f t="shared" si="33"/>
        <v>6.9992364469330548E-2</v>
      </c>
      <c r="P109" s="14">
        <f t="shared" si="34"/>
        <v>1.1200000000000001</v>
      </c>
    </row>
    <row r="110" spans="2:16" x14ac:dyDescent="0.25">
      <c r="B110" s="34" t="s">
        <v>182</v>
      </c>
      <c r="C110" s="35" t="s">
        <v>280</v>
      </c>
      <c r="D110" s="36">
        <v>0.12</v>
      </c>
      <c r="E110" s="37">
        <v>8018189853005</v>
      </c>
      <c r="F110" s="29">
        <v>49.59</v>
      </c>
      <c r="G110" s="30">
        <f t="shared" si="27"/>
        <v>55.540800000000011</v>
      </c>
      <c r="H110" s="29">
        <v>53.06</v>
      </c>
      <c r="I110" s="31">
        <f t="shared" si="28"/>
        <v>59.427200000000006</v>
      </c>
      <c r="J110" s="32">
        <f t="shared" si="29"/>
        <v>80.226720000000014</v>
      </c>
      <c r="K110" s="32">
        <f t="shared" si="30"/>
        <v>68.341279999999998</v>
      </c>
      <c r="L110" s="31">
        <f t="shared" si="31"/>
        <v>80.2</v>
      </c>
      <c r="M110" s="33">
        <f t="shared" si="32"/>
        <v>68.3</v>
      </c>
      <c r="O110" s="11">
        <f t="shared" si="33"/>
        <v>6.9973785037305891E-2</v>
      </c>
      <c r="P110" s="14">
        <f t="shared" si="34"/>
        <v>1.1200000000000001</v>
      </c>
    </row>
    <row r="111" spans="2:16" x14ac:dyDescent="0.25">
      <c r="B111" s="34" t="s">
        <v>183</v>
      </c>
      <c r="C111" s="35" t="s">
        <v>281</v>
      </c>
      <c r="D111" s="36">
        <v>0.12</v>
      </c>
      <c r="E111" s="37">
        <v>8018189850097</v>
      </c>
      <c r="F111" s="29">
        <v>38.75</v>
      </c>
      <c r="G111" s="30">
        <f t="shared" si="27"/>
        <v>43.400000000000006</v>
      </c>
      <c r="H111" s="29">
        <v>41.46</v>
      </c>
      <c r="I111" s="31">
        <f t="shared" si="28"/>
        <v>46.435200000000009</v>
      </c>
      <c r="J111" s="32">
        <f t="shared" si="29"/>
        <v>62.687520000000013</v>
      </c>
      <c r="K111" s="32">
        <f t="shared" si="30"/>
        <v>53.400480000000009</v>
      </c>
      <c r="L111" s="31">
        <f t="shared" si="31"/>
        <v>62.7</v>
      </c>
      <c r="M111" s="33">
        <f t="shared" si="32"/>
        <v>53.4</v>
      </c>
      <c r="O111" s="11">
        <f t="shared" si="33"/>
        <v>6.9935483870967818E-2</v>
      </c>
      <c r="P111" s="14">
        <f t="shared" si="34"/>
        <v>1.1200000000000001</v>
      </c>
    </row>
    <row r="112" spans="2:16" x14ac:dyDescent="0.25">
      <c r="B112" s="34" t="s">
        <v>184</v>
      </c>
      <c r="C112" s="35" t="s">
        <v>282</v>
      </c>
      <c r="D112" s="36">
        <v>0.12</v>
      </c>
      <c r="E112" s="37">
        <v>8018189850103</v>
      </c>
      <c r="F112" s="29">
        <v>74.23</v>
      </c>
      <c r="G112" s="30">
        <f t="shared" si="27"/>
        <v>83.137600000000006</v>
      </c>
      <c r="H112" s="29">
        <v>79.430000000000007</v>
      </c>
      <c r="I112" s="31">
        <f t="shared" si="28"/>
        <v>88.961600000000018</v>
      </c>
      <c r="J112" s="32">
        <f t="shared" si="29"/>
        <v>120.09816000000004</v>
      </c>
      <c r="K112" s="32">
        <f t="shared" si="30"/>
        <v>102.30584000000002</v>
      </c>
      <c r="L112" s="31">
        <f t="shared" si="31"/>
        <v>120.1</v>
      </c>
      <c r="M112" s="33">
        <f t="shared" si="32"/>
        <v>102.3</v>
      </c>
      <c r="O112" s="11">
        <f t="shared" si="33"/>
        <v>7.0052539404553471E-2</v>
      </c>
      <c r="P112" s="14">
        <f t="shared" si="34"/>
        <v>1.1200000000000001</v>
      </c>
    </row>
    <row r="113" spans="2:16" x14ac:dyDescent="0.25">
      <c r="B113" s="34" t="s">
        <v>185</v>
      </c>
      <c r="C113" s="35" t="s">
        <v>283</v>
      </c>
      <c r="D113" s="36">
        <v>0.12</v>
      </c>
      <c r="E113" s="37">
        <v>8018189130380</v>
      </c>
      <c r="F113" s="29">
        <v>138.89999</v>
      </c>
      <c r="G113" s="30">
        <f t="shared" si="27"/>
        <v>155.56798880000002</v>
      </c>
      <c r="H113" s="29">
        <v>148.62</v>
      </c>
      <c r="I113" s="31">
        <f t="shared" si="28"/>
        <v>166.45440000000002</v>
      </c>
      <c r="J113" s="32">
        <f t="shared" si="29"/>
        <v>224.71344000000005</v>
      </c>
      <c r="K113" s="32">
        <f t="shared" si="30"/>
        <v>191.42256</v>
      </c>
      <c r="L113" s="31">
        <f t="shared" si="31"/>
        <v>224.7</v>
      </c>
      <c r="M113" s="33">
        <f t="shared" si="32"/>
        <v>191.4</v>
      </c>
      <c r="O113" s="11">
        <f t="shared" si="33"/>
        <v>6.9978478760149621E-2</v>
      </c>
      <c r="P113" s="14">
        <f t="shared" si="34"/>
        <v>1.1200000000000001</v>
      </c>
    </row>
    <row r="114" spans="2:16" x14ac:dyDescent="0.25">
      <c r="B114" s="34" t="s">
        <v>186</v>
      </c>
      <c r="C114" s="35" t="s">
        <v>284</v>
      </c>
      <c r="D114" s="36">
        <v>0.12</v>
      </c>
      <c r="E114" s="37">
        <v>8018189850165</v>
      </c>
      <c r="F114" s="29">
        <v>48.03</v>
      </c>
      <c r="G114" s="30">
        <f t="shared" si="27"/>
        <v>53.793600000000005</v>
      </c>
      <c r="H114" s="29">
        <v>51.39</v>
      </c>
      <c r="I114" s="31">
        <f t="shared" si="28"/>
        <v>57.556800000000003</v>
      </c>
      <c r="J114" s="32">
        <f t="shared" si="29"/>
        <v>77.70168000000001</v>
      </c>
      <c r="K114" s="32">
        <f t="shared" si="30"/>
        <v>66.19032</v>
      </c>
      <c r="L114" s="31">
        <f t="shared" si="31"/>
        <v>77.7</v>
      </c>
      <c r="M114" s="33">
        <f t="shared" si="32"/>
        <v>66.2</v>
      </c>
      <c r="O114" s="11">
        <f t="shared" si="33"/>
        <v>6.9956277326670868E-2</v>
      </c>
      <c r="P114" s="14">
        <f t="shared" si="34"/>
        <v>1.1200000000000001</v>
      </c>
    </row>
    <row r="115" spans="2:16" x14ac:dyDescent="0.25">
      <c r="B115" s="34" t="s">
        <v>187</v>
      </c>
      <c r="C115" s="35" t="s">
        <v>285</v>
      </c>
      <c r="D115" s="36">
        <v>0.12</v>
      </c>
      <c r="E115" s="37">
        <v>8018189852084</v>
      </c>
      <c r="F115" s="29">
        <v>16.03</v>
      </c>
      <c r="G115" s="30">
        <f t="shared" si="27"/>
        <v>17.953600000000002</v>
      </c>
      <c r="H115" s="29">
        <v>17.149999999999999</v>
      </c>
      <c r="I115" s="31">
        <f t="shared" si="28"/>
        <v>19.208000000000002</v>
      </c>
      <c r="J115" s="32">
        <f t="shared" si="29"/>
        <v>25.930800000000005</v>
      </c>
      <c r="K115" s="32">
        <f t="shared" si="30"/>
        <v>22.089200000000002</v>
      </c>
      <c r="L115" s="31">
        <f t="shared" si="31"/>
        <v>25.9</v>
      </c>
      <c r="M115" s="33">
        <f t="shared" si="32"/>
        <v>22.1</v>
      </c>
      <c r="O115" s="11">
        <f t="shared" si="33"/>
        <v>6.9868995633187714E-2</v>
      </c>
      <c r="P115" s="14">
        <f t="shared" si="34"/>
        <v>1.1200000000000001</v>
      </c>
    </row>
    <row r="116" spans="2:16" x14ac:dyDescent="0.25">
      <c r="B116" s="34" t="s">
        <v>188</v>
      </c>
      <c r="C116" s="35" t="s">
        <v>286</v>
      </c>
      <c r="D116" s="36">
        <v>0.12</v>
      </c>
      <c r="E116" s="37">
        <v>8018189850172</v>
      </c>
      <c r="F116" s="29">
        <v>84.05</v>
      </c>
      <c r="G116" s="30">
        <f t="shared" si="27"/>
        <v>94.13600000000001</v>
      </c>
      <c r="H116" s="29">
        <v>89.93</v>
      </c>
      <c r="I116" s="31">
        <f t="shared" si="28"/>
        <v>100.72160000000002</v>
      </c>
      <c r="J116" s="32">
        <f t="shared" si="29"/>
        <v>135.97416000000004</v>
      </c>
      <c r="K116" s="32">
        <f t="shared" si="30"/>
        <v>115.82984000000002</v>
      </c>
      <c r="L116" s="31">
        <f t="shared" si="31"/>
        <v>136</v>
      </c>
      <c r="M116" s="33">
        <f t="shared" si="32"/>
        <v>115.8</v>
      </c>
      <c r="O116" s="11">
        <f t="shared" si="33"/>
        <v>6.9958358120166597E-2</v>
      </c>
      <c r="P116" s="14">
        <f t="shared" si="34"/>
        <v>1.1200000000000001</v>
      </c>
    </row>
    <row r="117" spans="2:16" x14ac:dyDescent="0.25">
      <c r="B117" s="34" t="s">
        <v>189</v>
      </c>
      <c r="C117" s="35" t="s">
        <v>287</v>
      </c>
      <c r="D117" s="36">
        <v>0.12</v>
      </c>
      <c r="E117" s="37">
        <v>8018189851643</v>
      </c>
      <c r="F117" s="29">
        <v>61.68</v>
      </c>
      <c r="G117" s="30">
        <f t="shared" si="27"/>
        <v>69.081600000000009</v>
      </c>
      <c r="H117" s="29">
        <v>66</v>
      </c>
      <c r="I117" s="31">
        <f t="shared" si="28"/>
        <v>73.92</v>
      </c>
      <c r="J117" s="32">
        <f t="shared" si="29"/>
        <v>99.792000000000016</v>
      </c>
      <c r="K117" s="32">
        <f t="shared" si="30"/>
        <v>85.007999999999996</v>
      </c>
      <c r="L117" s="31">
        <f t="shared" si="31"/>
        <v>99.8</v>
      </c>
      <c r="M117" s="33">
        <f t="shared" si="32"/>
        <v>85</v>
      </c>
      <c r="O117" s="11">
        <f t="shared" si="33"/>
        <v>7.0038910505836549E-2</v>
      </c>
      <c r="P117" s="14">
        <f t="shared" si="34"/>
        <v>1.1200000000000001</v>
      </c>
    </row>
    <row r="118" spans="2:16" x14ac:dyDescent="0.25">
      <c r="B118" s="34" t="s">
        <v>190</v>
      </c>
      <c r="C118" s="35" t="s">
        <v>288</v>
      </c>
      <c r="D118" s="36">
        <v>0.12</v>
      </c>
      <c r="E118" s="37">
        <v>8018189850783</v>
      </c>
      <c r="F118" s="29">
        <v>61.78</v>
      </c>
      <c r="G118" s="30">
        <f t="shared" si="27"/>
        <v>69.193600000000004</v>
      </c>
      <c r="H118" s="29">
        <v>66.099999999999994</v>
      </c>
      <c r="I118" s="31">
        <f t="shared" si="28"/>
        <v>74.031999999999996</v>
      </c>
      <c r="J118" s="32">
        <f t="shared" si="29"/>
        <v>99.943200000000004</v>
      </c>
      <c r="K118" s="32">
        <f t="shared" si="30"/>
        <v>85.136799999999994</v>
      </c>
      <c r="L118" s="31">
        <f t="shared" si="31"/>
        <v>99.9</v>
      </c>
      <c r="M118" s="33">
        <f t="shared" si="32"/>
        <v>85.1</v>
      </c>
      <c r="O118" s="11">
        <f t="shared" si="33"/>
        <v>6.9925542246681571E-2</v>
      </c>
      <c r="P118" s="14">
        <f t="shared" si="34"/>
        <v>1.1200000000000001</v>
      </c>
    </row>
    <row r="119" spans="2:16" x14ac:dyDescent="0.25">
      <c r="B119" s="34" t="s">
        <v>191</v>
      </c>
      <c r="C119" s="35" t="s">
        <v>289</v>
      </c>
      <c r="D119" s="36">
        <v>0.12</v>
      </c>
      <c r="E119" s="37">
        <v>8018189850790</v>
      </c>
      <c r="F119" s="29">
        <v>234.14</v>
      </c>
      <c r="G119" s="30">
        <f t="shared" si="27"/>
        <v>262.23680000000002</v>
      </c>
      <c r="H119" s="29">
        <v>250.53</v>
      </c>
      <c r="I119" s="31">
        <f t="shared" si="28"/>
        <v>280.59360000000004</v>
      </c>
      <c r="J119" s="32">
        <f t="shared" si="29"/>
        <v>378.8013600000001</v>
      </c>
      <c r="K119" s="32">
        <f t="shared" si="30"/>
        <v>322.68263999999999</v>
      </c>
      <c r="L119" s="31">
        <f t="shared" si="31"/>
        <v>378.8</v>
      </c>
      <c r="M119" s="33">
        <f t="shared" si="32"/>
        <v>322.7</v>
      </c>
      <c r="O119" s="11">
        <f t="shared" si="33"/>
        <v>7.0000854189800954E-2</v>
      </c>
      <c r="P119" s="14">
        <f t="shared" si="34"/>
        <v>1.1200000000000001</v>
      </c>
    </row>
    <row r="120" spans="2:16" x14ac:dyDescent="0.25">
      <c r="B120" s="34" t="s">
        <v>192</v>
      </c>
      <c r="C120" s="35" t="s">
        <v>290</v>
      </c>
      <c r="D120" s="36">
        <v>0.12</v>
      </c>
      <c r="E120" s="37">
        <v>8018189851605</v>
      </c>
      <c r="F120" s="29">
        <v>61.68</v>
      </c>
      <c r="G120" s="30">
        <f t="shared" si="27"/>
        <v>69.081600000000009</v>
      </c>
      <c r="H120" s="29">
        <v>66</v>
      </c>
      <c r="I120" s="31">
        <f t="shared" si="28"/>
        <v>73.92</v>
      </c>
      <c r="J120" s="32">
        <f t="shared" si="29"/>
        <v>99.792000000000016</v>
      </c>
      <c r="K120" s="32">
        <f t="shared" si="30"/>
        <v>85.007999999999996</v>
      </c>
      <c r="L120" s="31">
        <f t="shared" si="31"/>
        <v>99.8</v>
      </c>
      <c r="M120" s="33">
        <f t="shared" si="32"/>
        <v>85</v>
      </c>
      <c r="O120" s="11">
        <f t="shared" si="33"/>
        <v>7.0038910505836549E-2</v>
      </c>
      <c r="P120" s="14">
        <f t="shared" si="34"/>
        <v>1.1200000000000001</v>
      </c>
    </row>
    <row r="121" spans="2:16" x14ac:dyDescent="0.25">
      <c r="B121" s="34" t="s">
        <v>193</v>
      </c>
      <c r="C121" s="35" t="s">
        <v>291</v>
      </c>
      <c r="D121" s="36">
        <v>0.12</v>
      </c>
      <c r="E121" s="37">
        <v>8018189852404</v>
      </c>
      <c r="F121" s="29">
        <v>15.03</v>
      </c>
      <c r="G121" s="30">
        <f t="shared" si="27"/>
        <v>16.833600000000001</v>
      </c>
      <c r="H121" s="29">
        <v>16.079999999999998</v>
      </c>
      <c r="I121" s="31">
        <f t="shared" si="28"/>
        <v>18.009599999999999</v>
      </c>
      <c r="J121" s="32">
        <f t="shared" si="29"/>
        <v>24.31296</v>
      </c>
      <c r="K121" s="32">
        <f t="shared" si="30"/>
        <v>20.711039999999997</v>
      </c>
      <c r="L121" s="31">
        <f t="shared" si="31"/>
        <v>24.3</v>
      </c>
      <c r="M121" s="33">
        <f t="shared" si="32"/>
        <v>20.7</v>
      </c>
      <c r="O121" s="11">
        <f t="shared" si="33"/>
        <v>6.9860279441117612E-2</v>
      </c>
      <c r="P121" s="14">
        <f t="shared" si="34"/>
        <v>1.1200000000000001</v>
      </c>
    </row>
    <row r="122" spans="2:16" x14ac:dyDescent="0.25">
      <c r="B122" s="34" t="s">
        <v>194</v>
      </c>
      <c r="C122" s="35" t="s">
        <v>292</v>
      </c>
      <c r="D122" s="36">
        <v>0.12</v>
      </c>
      <c r="E122" s="37">
        <v>8018189850837</v>
      </c>
      <c r="F122" s="29">
        <v>36.56</v>
      </c>
      <c r="G122" s="30">
        <f t="shared" si="27"/>
        <v>40.947200000000009</v>
      </c>
      <c r="H122" s="29">
        <v>39.119999999999997</v>
      </c>
      <c r="I122" s="31">
        <f t="shared" si="28"/>
        <v>43.814399999999999</v>
      </c>
      <c r="J122" s="32">
        <f t="shared" si="29"/>
        <v>59.149440000000006</v>
      </c>
      <c r="K122" s="32">
        <f t="shared" si="30"/>
        <v>50.386559999999996</v>
      </c>
      <c r="L122" s="31">
        <f t="shared" si="31"/>
        <v>59.1</v>
      </c>
      <c r="M122" s="33">
        <f t="shared" si="32"/>
        <v>50.4</v>
      </c>
      <c r="O122" s="11">
        <f t="shared" si="33"/>
        <v>7.0021881838074229E-2</v>
      </c>
      <c r="P122" s="14">
        <f t="shared" si="34"/>
        <v>1.1200000000000001</v>
      </c>
    </row>
    <row r="123" spans="2:16" x14ac:dyDescent="0.25">
      <c r="B123" s="34" t="s">
        <v>195</v>
      </c>
      <c r="C123" s="35" t="s">
        <v>293</v>
      </c>
      <c r="D123" s="36">
        <v>0.12</v>
      </c>
      <c r="E123" s="37">
        <v>8018189850240</v>
      </c>
      <c r="F123" s="29">
        <v>24.57</v>
      </c>
      <c r="G123" s="30">
        <f t="shared" si="27"/>
        <v>27.518400000000003</v>
      </c>
      <c r="H123" s="29">
        <v>26.29</v>
      </c>
      <c r="I123" s="31">
        <f t="shared" si="28"/>
        <v>29.444800000000001</v>
      </c>
      <c r="J123" s="32">
        <f t="shared" si="29"/>
        <v>39.750480000000003</v>
      </c>
      <c r="K123" s="32">
        <f t="shared" si="30"/>
        <v>33.861519999999999</v>
      </c>
      <c r="L123" s="31">
        <f t="shared" si="31"/>
        <v>39.799999999999997</v>
      </c>
      <c r="M123" s="33">
        <f t="shared" si="32"/>
        <v>33.9</v>
      </c>
      <c r="O123" s="11">
        <f t="shared" si="33"/>
        <v>7.0004070004070051E-2</v>
      </c>
      <c r="P123" s="14">
        <f t="shared" si="34"/>
        <v>1.1200000000000001</v>
      </c>
    </row>
    <row r="124" spans="2:16" x14ac:dyDescent="0.25">
      <c r="B124" s="34" t="s">
        <v>196</v>
      </c>
      <c r="C124" s="35" t="s">
        <v>294</v>
      </c>
      <c r="D124" s="36">
        <v>0.12</v>
      </c>
      <c r="E124" s="37">
        <v>8018189850257</v>
      </c>
      <c r="F124" s="29">
        <v>37.11</v>
      </c>
      <c r="G124" s="30">
        <f t="shared" si="27"/>
        <v>41.563200000000002</v>
      </c>
      <c r="H124" s="29">
        <v>39.71</v>
      </c>
      <c r="I124" s="31">
        <f t="shared" si="28"/>
        <v>44.475200000000008</v>
      </c>
      <c r="J124" s="32">
        <f t="shared" si="29"/>
        <v>60.041520000000013</v>
      </c>
      <c r="K124" s="32">
        <f t="shared" si="30"/>
        <v>51.146480000000004</v>
      </c>
      <c r="L124" s="31">
        <f t="shared" si="31"/>
        <v>60</v>
      </c>
      <c r="M124" s="33">
        <f t="shared" si="32"/>
        <v>51.1</v>
      </c>
      <c r="O124" s="11">
        <f t="shared" si="33"/>
        <v>7.0061977903530082E-2</v>
      </c>
      <c r="P124" s="14">
        <f t="shared" si="34"/>
        <v>1.1200000000000001</v>
      </c>
    </row>
    <row r="125" spans="2:16" x14ac:dyDescent="0.25">
      <c r="B125" s="34" t="s">
        <v>197</v>
      </c>
      <c r="C125" s="35" t="s">
        <v>295</v>
      </c>
      <c r="D125" s="36">
        <v>0.12</v>
      </c>
      <c r="E125" s="37">
        <v>8018189850301</v>
      </c>
      <c r="F125" s="29">
        <v>26.19</v>
      </c>
      <c r="G125" s="30">
        <f t="shared" si="27"/>
        <v>29.332800000000006</v>
      </c>
      <c r="H125" s="29">
        <v>28.02</v>
      </c>
      <c r="I125" s="31">
        <f t="shared" si="28"/>
        <v>31.382400000000004</v>
      </c>
      <c r="J125" s="32">
        <f t="shared" si="29"/>
        <v>42.366240000000005</v>
      </c>
      <c r="K125" s="32">
        <f t="shared" si="30"/>
        <v>36.089760000000005</v>
      </c>
      <c r="L125" s="31">
        <f t="shared" si="31"/>
        <v>42.4</v>
      </c>
      <c r="M125" s="33">
        <f t="shared" si="32"/>
        <v>36.1</v>
      </c>
      <c r="O125" s="11">
        <f t="shared" si="33"/>
        <v>6.9873997709049229E-2</v>
      </c>
      <c r="P125" s="14">
        <f t="shared" si="34"/>
        <v>1.1200000000000001</v>
      </c>
    </row>
    <row r="126" spans="2:16" x14ac:dyDescent="0.25">
      <c r="B126" s="34" t="s">
        <v>198</v>
      </c>
      <c r="C126" s="35" t="s">
        <v>296</v>
      </c>
      <c r="D126" s="36">
        <v>0.12</v>
      </c>
      <c r="E126" s="37">
        <v>8018189850318</v>
      </c>
      <c r="F126" s="29">
        <v>51.87</v>
      </c>
      <c r="G126" s="30">
        <f t="shared" si="27"/>
        <v>58.0944</v>
      </c>
      <c r="H126" s="29">
        <v>55.5</v>
      </c>
      <c r="I126" s="31">
        <f t="shared" si="28"/>
        <v>62.160000000000004</v>
      </c>
      <c r="J126" s="32">
        <f t="shared" si="29"/>
        <v>83.916000000000011</v>
      </c>
      <c r="K126" s="32">
        <f t="shared" si="30"/>
        <v>71.483999999999995</v>
      </c>
      <c r="L126" s="31">
        <f t="shared" si="31"/>
        <v>83.9</v>
      </c>
      <c r="M126" s="33">
        <f t="shared" si="32"/>
        <v>71.5</v>
      </c>
      <c r="O126" s="11">
        <f t="shared" si="33"/>
        <v>6.9982648930017488E-2</v>
      </c>
      <c r="P126" s="14">
        <f t="shared" si="34"/>
        <v>1.1200000000000001</v>
      </c>
    </row>
    <row r="127" spans="2:16" x14ac:dyDescent="0.25">
      <c r="B127" s="34" t="s">
        <v>199</v>
      </c>
      <c r="C127" s="35" t="s">
        <v>297</v>
      </c>
      <c r="D127" s="36">
        <v>0.12</v>
      </c>
      <c r="E127" s="37">
        <v>8018189852503</v>
      </c>
      <c r="F127" s="29">
        <v>60.61</v>
      </c>
      <c r="G127" s="30">
        <f t="shared" si="27"/>
        <v>67.883200000000002</v>
      </c>
      <c r="H127" s="29">
        <v>64.849999999999994</v>
      </c>
      <c r="I127" s="31">
        <f t="shared" si="28"/>
        <v>72.632000000000005</v>
      </c>
      <c r="J127" s="32">
        <f t="shared" si="29"/>
        <v>98.053200000000018</v>
      </c>
      <c r="K127" s="32">
        <f t="shared" si="30"/>
        <v>83.526799999999994</v>
      </c>
      <c r="L127" s="31">
        <f t="shared" si="31"/>
        <v>98.1</v>
      </c>
      <c r="M127" s="33">
        <f t="shared" si="32"/>
        <v>83.5</v>
      </c>
      <c r="O127" s="11">
        <f t="shared" si="33"/>
        <v>6.9955452895561709E-2</v>
      </c>
      <c r="P127" s="14">
        <f t="shared" si="34"/>
        <v>1.1200000000000001</v>
      </c>
    </row>
    <row r="128" spans="2:16" x14ac:dyDescent="0.25">
      <c r="B128" s="34" t="s">
        <v>200</v>
      </c>
      <c r="C128" s="35" t="s">
        <v>298</v>
      </c>
      <c r="D128" s="36">
        <v>0.12</v>
      </c>
      <c r="E128" s="37">
        <v>8018189850868</v>
      </c>
      <c r="F128" s="29">
        <v>74.77</v>
      </c>
      <c r="G128" s="30">
        <f t="shared" ref="G128:G160" si="35">F128*P128</f>
        <v>83.742400000000004</v>
      </c>
      <c r="H128" s="29">
        <v>80</v>
      </c>
      <c r="I128" s="31">
        <f t="shared" ref="I128:I160" si="36">H128*P128</f>
        <v>89.600000000000009</v>
      </c>
      <c r="J128" s="32">
        <f t="shared" ref="J128:J160" si="37">I128*1.35</f>
        <v>120.96000000000002</v>
      </c>
      <c r="K128" s="32">
        <f t="shared" ref="K128:K160" si="38">I128*1.15</f>
        <v>103.04</v>
      </c>
      <c r="L128" s="31">
        <f t="shared" ref="L128:L160" si="39">ROUND(J128,1)</f>
        <v>121</v>
      </c>
      <c r="M128" s="33">
        <f t="shared" ref="M128:M160" si="40">ROUND(K128,1)</f>
        <v>103</v>
      </c>
      <c r="O128" s="11">
        <f t="shared" ref="O128:O160" si="41">(H128/F128)-1</f>
        <v>6.9947840042797971E-2</v>
      </c>
      <c r="P128" s="14">
        <f t="shared" ref="P128:P160" si="42">1+(D128)</f>
        <v>1.1200000000000001</v>
      </c>
    </row>
    <row r="129" spans="2:16" x14ac:dyDescent="0.25">
      <c r="B129" s="34" t="s">
        <v>201</v>
      </c>
      <c r="C129" s="35" t="s">
        <v>299</v>
      </c>
      <c r="D129" s="36">
        <v>0.12</v>
      </c>
      <c r="E129" s="37">
        <v>8018189853050</v>
      </c>
      <c r="F129" s="29">
        <v>38.58</v>
      </c>
      <c r="G129" s="30">
        <f t="shared" si="35"/>
        <v>43.209600000000002</v>
      </c>
      <c r="H129" s="29">
        <v>41.28</v>
      </c>
      <c r="I129" s="31">
        <f t="shared" si="36"/>
        <v>46.233600000000003</v>
      </c>
      <c r="J129" s="32">
        <f t="shared" si="37"/>
        <v>62.415360000000007</v>
      </c>
      <c r="K129" s="32">
        <f t="shared" si="38"/>
        <v>53.168639999999996</v>
      </c>
      <c r="L129" s="31">
        <f t="shared" si="39"/>
        <v>62.4</v>
      </c>
      <c r="M129" s="33">
        <f t="shared" si="40"/>
        <v>53.2</v>
      </c>
      <c r="O129" s="11">
        <f t="shared" si="41"/>
        <v>6.998444790046654E-2</v>
      </c>
      <c r="P129" s="14">
        <f t="shared" si="42"/>
        <v>1.1200000000000001</v>
      </c>
    </row>
    <row r="130" spans="2:16" x14ac:dyDescent="0.25">
      <c r="B130" s="34" t="s">
        <v>202</v>
      </c>
      <c r="C130" s="35" t="s">
        <v>300</v>
      </c>
      <c r="D130" s="36">
        <v>0.12</v>
      </c>
      <c r="E130" s="37">
        <v>8018189852138</v>
      </c>
      <c r="F130" s="29">
        <v>17.399999999999999</v>
      </c>
      <c r="G130" s="30">
        <f t="shared" si="35"/>
        <v>19.488</v>
      </c>
      <c r="H130" s="29">
        <v>18.62</v>
      </c>
      <c r="I130" s="31">
        <f t="shared" si="36"/>
        <v>20.854400000000002</v>
      </c>
      <c r="J130" s="32">
        <f t="shared" si="37"/>
        <v>28.153440000000003</v>
      </c>
      <c r="K130" s="32">
        <f t="shared" si="38"/>
        <v>23.982559999999999</v>
      </c>
      <c r="L130" s="31">
        <f t="shared" si="39"/>
        <v>28.2</v>
      </c>
      <c r="M130" s="33">
        <f t="shared" si="40"/>
        <v>24</v>
      </c>
      <c r="O130" s="11">
        <f t="shared" si="41"/>
        <v>7.0114942528735735E-2</v>
      </c>
      <c r="P130" s="14">
        <f t="shared" si="42"/>
        <v>1.1200000000000001</v>
      </c>
    </row>
    <row r="131" spans="2:16" x14ac:dyDescent="0.25">
      <c r="B131" s="34" t="s">
        <v>203</v>
      </c>
      <c r="C131" s="35" t="s">
        <v>301</v>
      </c>
      <c r="D131" s="36">
        <v>0.12</v>
      </c>
      <c r="E131" s="37">
        <v>8018189850363</v>
      </c>
      <c r="F131" s="29">
        <v>97.13</v>
      </c>
      <c r="G131" s="30">
        <f t="shared" si="35"/>
        <v>108.7856</v>
      </c>
      <c r="H131" s="29">
        <v>103.93</v>
      </c>
      <c r="I131" s="31">
        <f t="shared" si="36"/>
        <v>116.40160000000002</v>
      </c>
      <c r="J131" s="32">
        <f t="shared" si="37"/>
        <v>157.14216000000002</v>
      </c>
      <c r="K131" s="32">
        <f t="shared" si="38"/>
        <v>133.86184</v>
      </c>
      <c r="L131" s="31">
        <f t="shared" si="39"/>
        <v>157.1</v>
      </c>
      <c r="M131" s="33">
        <f t="shared" si="40"/>
        <v>133.9</v>
      </c>
      <c r="O131" s="11">
        <f t="shared" si="41"/>
        <v>7.000926593225576E-2</v>
      </c>
      <c r="P131" s="14">
        <f t="shared" si="42"/>
        <v>1.1200000000000001</v>
      </c>
    </row>
    <row r="132" spans="2:16" x14ac:dyDescent="0.25">
      <c r="B132" s="34" t="s">
        <v>204</v>
      </c>
      <c r="C132" s="35" t="s">
        <v>302</v>
      </c>
      <c r="D132" s="36">
        <v>0.12</v>
      </c>
      <c r="E132" s="37">
        <v>8018189850882</v>
      </c>
      <c r="F132" s="29">
        <v>123.33</v>
      </c>
      <c r="G132" s="30">
        <f t="shared" si="35"/>
        <v>138.12960000000001</v>
      </c>
      <c r="H132" s="29">
        <v>131.96</v>
      </c>
      <c r="I132" s="31">
        <f t="shared" si="36"/>
        <v>147.79520000000002</v>
      </c>
      <c r="J132" s="32">
        <f t="shared" si="37"/>
        <v>199.52352000000005</v>
      </c>
      <c r="K132" s="32">
        <f t="shared" si="38"/>
        <v>169.96448000000001</v>
      </c>
      <c r="L132" s="31">
        <f t="shared" si="39"/>
        <v>199.5</v>
      </c>
      <c r="M132" s="33">
        <f t="shared" si="40"/>
        <v>170</v>
      </c>
      <c r="O132" s="11">
        <f t="shared" si="41"/>
        <v>6.9974864185518681E-2</v>
      </c>
      <c r="P132" s="14">
        <f t="shared" si="42"/>
        <v>1.1200000000000001</v>
      </c>
    </row>
    <row r="133" spans="2:16" x14ac:dyDescent="0.25">
      <c r="B133" s="34" t="s">
        <v>205</v>
      </c>
      <c r="C133" s="35" t="s">
        <v>303</v>
      </c>
      <c r="D133" s="36">
        <v>0.12</v>
      </c>
      <c r="E133" s="37">
        <v>8018189852152</v>
      </c>
      <c r="F133" s="29">
        <v>17.399999999999999</v>
      </c>
      <c r="G133" s="30">
        <f t="shared" si="35"/>
        <v>19.488</v>
      </c>
      <c r="H133" s="29">
        <v>18.62</v>
      </c>
      <c r="I133" s="31">
        <f t="shared" si="36"/>
        <v>20.854400000000002</v>
      </c>
      <c r="J133" s="32">
        <f t="shared" si="37"/>
        <v>28.153440000000003</v>
      </c>
      <c r="K133" s="32">
        <f t="shared" si="38"/>
        <v>23.982559999999999</v>
      </c>
      <c r="L133" s="31">
        <f t="shared" si="39"/>
        <v>28.2</v>
      </c>
      <c r="M133" s="33">
        <f t="shared" si="40"/>
        <v>24</v>
      </c>
      <c r="O133" s="11">
        <f t="shared" si="41"/>
        <v>7.0114942528735735E-2</v>
      </c>
      <c r="P133" s="14">
        <f t="shared" si="42"/>
        <v>1.1200000000000001</v>
      </c>
    </row>
    <row r="134" spans="2:16" x14ac:dyDescent="0.25">
      <c r="B134" s="34" t="s">
        <v>206</v>
      </c>
      <c r="C134" s="35" t="s">
        <v>304</v>
      </c>
      <c r="D134" s="36">
        <v>0.12</v>
      </c>
      <c r="E134" s="37">
        <v>8018189800511</v>
      </c>
      <c r="F134" s="29">
        <v>22.91</v>
      </c>
      <c r="G134" s="30">
        <f t="shared" si="35"/>
        <v>25.659200000000002</v>
      </c>
      <c r="H134" s="29">
        <v>24.51</v>
      </c>
      <c r="I134" s="31">
        <f t="shared" si="36"/>
        <v>27.451200000000004</v>
      </c>
      <c r="J134" s="32">
        <f t="shared" si="37"/>
        <v>37.059120000000007</v>
      </c>
      <c r="K134" s="32">
        <f t="shared" si="38"/>
        <v>31.56888</v>
      </c>
      <c r="L134" s="31">
        <f t="shared" si="39"/>
        <v>37.1</v>
      </c>
      <c r="M134" s="33">
        <f t="shared" si="40"/>
        <v>31.6</v>
      </c>
      <c r="O134" s="11">
        <f t="shared" si="41"/>
        <v>6.9838498472282851E-2</v>
      </c>
      <c r="P134" s="14">
        <f t="shared" si="42"/>
        <v>1.1200000000000001</v>
      </c>
    </row>
    <row r="135" spans="2:16" x14ac:dyDescent="0.25">
      <c r="B135" s="34" t="s">
        <v>207</v>
      </c>
      <c r="C135" s="35" t="s">
        <v>305</v>
      </c>
      <c r="D135" s="36">
        <v>0.12</v>
      </c>
      <c r="E135" s="37">
        <v>8018189800504</v>
      </c>
      <c r="F135" s="29">
        <v>22.91</v>
      </c>
      <c r="G135" s="30">
        <f t="shared" si="35"/>
        <v>25.659200000000002</v>
      </c>
      <c r="H135" s="29">
        <v>24.51</v>
      </c>
      <c r="I135" s="31">
        <f t="shared" si="36"/>
        <v>27.451200000000004</v>
      </c>
      <c r="J135" s="32">
        <f t="shared" si="37"/>
        <v>37.059120000000007</v>
      </c>
      <c r="K135" s="32">
        <f t="shared" si="38"/>
        <v>31.56888</v>
      </c>
      <c r="L135" s="31">
        <f t="shared" si="39"/>
        <v>37.1</v>
      </c>
      <c r="M135" s="33">
        <f t="shared" si="40"/>
        <v>31.6</v>
      </c>
      <c r="O135" s="11">
        <f t="shared" si="41"/>
        <v>6.9838498472282851E-2</v>
      </c>
      <c r="P135" s="14">
        <f t="shared" si="42"/>
        <v>1.1200000000000001</v>
      </c>
    </row>
    <row r="136" spans="2:16" x14ac:dyDescent="0.25">
      <c r="B136" s="34" t="s">
        <v>208</v>
      </c>
      <c r="C136" s="35" t="s">
        <v>306</v>
      </c>
      <c r="D136" s="36">
        <v>0.12</v>
      </c>
      <c r="E136" s="37">
        <v>8018189851926</v>
      </c>
      <c r="F136" s="29">
        <v>19.989999999999998</v>
      </c>
      <c r="G136" s="30">
        <f t="shared" si="35"/>
        <v>22.3888</v>
      </c>
      <c r="H136" s="29">
        <v>21.39</v>
      </c>
      <c r="I136" s="31">
        <f t="shared" si="36"/>
        <v>23.956800000000001</v>
      </c>
      <c r="J136" s="32">
        <f t="shared" si="37"/>
        <v>32.341680000000004</v>
      </c>
      <c r="K136" s="32">
        <f t="shared" si="38"/>
        <v>27.550319999999999</v>
      </c>
      <c r="L136" s="31">
        <f t="shared" si="39"/>
        <v>32.299999999999997</v>
      </c>
      <c r="M136" s="33">
        <f t="shared" si="40"/>
        <v>27.6</v>
      </c>
      <c r="O136" s="11">
        <f t="shared" si="41"/>
        <v>7.0035017508754516E-2</v>
      </c>
      <c r="P136" s="14">
        <f t="shared" si="42"/>
        <v>1.1200000000000001</v>
      </c>
    </row>
    <row r="137" spans="2:16" x14ac:dyDescent="0.25">
      <c r="B137" s="34" t="s">
        <v>209</v>
      </c>
      <c r="C137" s="35" t="s">
        <v>307</v>
      </c>
      <c r="D137" s="36">
        <v>0.12</v>
      </c>
      <c r="E137" s="37">
        <v>8018189850936</v>
      </c>
      <c r="F137" s="29">
        <v>55.67</v>
      </c>
      <c r="G137" s="30">
        <f t="shared" si="35"/>
        <v>62.350400000000008</v>
      </c>
      <c r="H137" s="29">
        <v>59.57</v>
      </c>
      <c r="I137" s="31">
        <f t="shared" si="36"/>
        <v>66.718400000000003</v>
      </c>
      <c r="J137" s="32">
        <f t="shared" si="37"/>
        <v>90.069840000000013</v>
      </c>
      <c r="K137" s="32">
        <f t="shared" si="38"/>
        <v>76.726159999999993</v>
      </c>
      <c r="L137" s="31">
        <f t="shared" si="39"/>
        <v>90.1</v>
      </c>
      <c r="M137" s="33">
        <f t="shared" si="40"/>
        <v>76.7</v>
      </c>
      <c r="O137" s="11">
        <f t="shared" si="41"/>
        <v>7.005568528830608E-2</v>
      </c>
      <c r="P137" s="14">
        <f t="shared" si="42"/>
        <v>1.1200000000000001</v>
      </c>
    </row>
    <row r="138" spans="2:16" x14ac:dyDescent="0.25">
      <c r="B138" s="34" t="s">
        <v>210</v>
      </c>
      <c r="C138" s="35" t="s">
        <v>308</v>
      </c>
      <c r="D138" s="36">
        <v>0.12</v>
      </c>
      <c r="E138" s="37">
        <v>8018189852107</v>
      </c>
      <c r="F138" s="29">
        <v>15.63</v>
      </c>
      <c r="G138" s="30">
        <f t="shared" si="35"/>
        <v>17.505600000000001</v>
      </c>
      <c r="H138" s="29">
        <v>16.72</v>
      </c>
      <c r="I138" s="31">
        <f t="shared" si="36"/>
        <v>18.726400000000002</v>
      </c>
      <c r="J138" s="32">
        <f t="shared" si="37"/>
        <v>25.280640000000005</v>
      </c>
      <c r="K138" s="32">
        <f t="shared" si="38"/>
        <v>21.535360000000001</v>
      </c>
      <c r="L138" s="31">
        <f t="shared" si="39"/>
        <v>25.3</v>
      </c>
      <c r="M138" s="33">
        <f t="shared" si="40"/>
        <v>21.5</v>
      </c>
      <c r="O138" s="11">
        <f t="shared" si="41"/>
        <v>6.9737683941138773E-2</v>
      </c>
      <c r="P138" s="14">
        <f t="shared" si="42"/>
        <v>1.1200000000000001</v>
      </c>
    </row>
    <row r="139" spans="2:16" x14ac:dyDescent="0.25">
      <c r="B139" s="34" t="s">
        <v>211</v>
      </c>
      <c r="C139" s="35" t="s">
        <v>309</v>
      </c>
      <c r="D139" s="36">
        <v>0.12</v>
      </c>
      <c r="E139" s="37">
        <v>8018189850943</v>
      </c>
      <c r="F139" s="29">
        <v>120.8</v>
      </c>
      <c r="G139" s="30">
        <f t="shared" si="35"/>
        <v>135.29600000000002</v>
      </c>
      <c r="H139" s="29">
        <v>129.26</v>
      </c>
      <c r="I139" s="31">
        <f t="shared" si="36"/>
        <v>144.77119999999999</v>
      </c>
      <c r="J139" s="32">
        <f t="shared" si="37"/>
        <v>195.44112000000001</v>
      </c>
      <c r="K139" s="32">
        <f t="shared" si="38"/>
        <v>166.48687999999999</v>
      </c>
      <c r="L139" s="31">
        <f t="shared" si="39"/>
        <v>195.4</v>
      </c>
      <c r="M139" s="33">
        <f t="shared" si="40"/>
        <v>166.5</v>
      </c>
      <c r="O139" s="11">
        <f t="shared" si="41"/>
        <v>7.0033112582781332E-2</v>
      </c>
      <c r="P139" s="14">
        <f t="shared" si="42"/>
        <v>1.1200000000000001</v>
      </c>
    </row>
    <row r="140" spans="2:16" x14ac:dyDescent="0.25">
      <c r="B140" s="34" t="s">
        <v>212</v>
      </c>
      <c r="C140" s="35" t="s">
        <v>310</v>
      </c>
      <c r="D140" s="36">
        <v>0.12</v>
      </c>
      <c r="E140" s="37">
        <v>8018189851933</v>
      </c>
      <c r="F140" s="29">
        <v>55.67</v>
      </c>
      <c r="G140" s="30">
        <f t="shared" si="35"/>
        <v>62.350400000000008</v>
      </c>
      <c r="H140" s="29">
        <v>59.57</v>
      </c>
      <c r="I140" s="31">
        <f t="shared" si="36"/>
        <v>66.718400000000003</v>
      </c>
      <c r="J140" s="32">
        <f t="shared" si="37"/>
        <v>90.069840000000013</v>
      </c>
      <c r="K140" s="32">
        <f t="shared" si="38"/>
        <v>76.726159999999993</v>
      </c>
      <c r="L140" s="31">
        <f t="shared" si="39"/>
        <v>90.1</v>
      </c>
      <c r="M140" s="33">
        <f t="shared" si="40"/>
        <v>76.7</v>
      </c>
      <c r="O140" s="11">
        <f t="shared" si="41"/>
        <v>7.005568528830608E-2</v>
      </c>
      <c r="P140" s="14">
        <f t="shared" si="42"/>
        <v>1.1200000000000001</v>
      </c>
    </row>
    <row r="141" spans="2:16" x14ac:dyDescent="0.25">
      <c r="B141" s="34" t="s">
        <v>213</v>
      </c>
      <c r="C141" s="35" t="s">
        <v>311</v>
      </c>
      <c r="D141" s="36">
        <v>0.12</v>
      </c>
      <c r="E141" s="37">
        <v>8018189851940</v>
      </c>
      <c r="F141" s="29">
        <v>124.01</v>
      </c>
      <c r="G141" s="30">
        <f t="shared" si="35"/>
        <v>138.89120000000003</v>
      </c>
      <c r="H141" s="29">
        <v>132.69</v>
      </c>
      <c r="I141" s="31">
        <f t="shared" si="36"/>
        <v>148.61280000000002</v>
      </c>
      <c r="J141" s="32">
        <f t="shared" si="37"/>
        <v>200.62728000000004</v>
      </c>
      <c r="K141" s="32">
        <f t="shared" si="38"/>
        <v>170.90472</v>
      </c>
      <c r="L141" s="31">
        <f t="shared" si="39"/>
        <v>200.6</v>
      </c>
      <c r="M141" s="33">
        <f t="shared" si="40"/>
        <v>170.9</v>
      </c>
      <c r="O141" s="11">
        <f t="shared" si="41"/>
        <v>6.9994355293927946E-2</v>
      </c>
      <c r="P141" s="14">
        <f t="shared" si="42"/>
        <v>1.1200000000000001</v>
      </c>
    </row>
    <row r="142" spans="2:16" x14ac:dyDescent="0.25">
      <c r="B142" s="34" t="s">
        <v>214</v>
      </c>
      <c r="C142" s="35" t="s">
        <v>312</v>
      </c>
      <c r="D142" s="36">
        <v>0.12</v>
      </c>
      <c r="E142" s="37">
        <v>8018189850950</v>
      </c>
      <c r="F142" s="29">
        <v>318.23000999999999</v>
      </c>
      <c r="G142" s="30">
        <f t="shared" si="35"/>
        <v>356.41761120000001</v>
      </c>
      <c r="H142" s="29">
        <v>340.51</v>
      </c>
      <c r="I142" s="31">
        <f t="shared" si="36"/>
        <v>381.37120000000004</v>
      </c>
      <c r="J142" s="32">
        <f t="shared" si="37"/>
        <v>514.85112000000004</v>
      </c>
      <c r="K142" s="32">
        <f t="shared" si="38"/>
        <v>438.57688000000002</v>
      </c>
      <c r="L142" s="31">
        <f t="shared" si="39"/>
        <v>514.9</v>
      </c>
      <c r="M142" s="33">
        <f t="shared" si="40"/>
        <v>438.6</v>
      </c>
      <c r="O142" s="11">
        <f t="shared" si="41"/>
        <v>7.0012221663192653E-2</v>
      </c>
      <c r="P142" s="14">
        <f t="shared" si="42"/>
        <v>1.1200000000000001</v>
      </c>
    </row>
    <row r="143" spans="2:16" x14ac:dyDescent="0.25">
      <c r="B143" s="34" t="s">
        <v>215</v>
      </c>
      <c r="C143" s="35" t="s">
        <v>313</v>
      </c>
      <c r="D143" s="36">
        <v>0.12</v>
      </c>
      <c r="E143" s="37">
        <v>8018189850516</v>
      </c>
      <c r="F143" s="29">
        <v>68.77</v>
      </c>
      <c r="G143" s="30">
        <f t="shared" si="35"/>
        <v>77.022400000000005</v>
      </c>
      <c r="H143" s="29">
        <v>73.58</v>
      </c>
      <c r="I143" s="31">
        <f t="shared" si="36"/>
        <v>82.409600000000012</v>
      </c>
      <c r="J143" s="32">
        <f t="shared" si="37"/>
        <v>111.25296000000003</v>
      </c>
      <c r="K143" s="32">
        <f t="shared" si="38"/>
        <v>94.771039999999999</v>
      </c>
      <c r="L143" s="31">
        <f t="shared" si="39"/>
        <v>111.3</v>
      </c>
      <c r="M143" s="33">
        <f t="shared" si="40"/>
        <v>94.8</v>
      </c>
      <c r="O143" s="11">
        <f t="shared" si="41"/>
        <v>6.9943289224952743E-2</v>
      </c>
      <c r="P143" s="14">
        <f t="shared" si="42"/>
        <v>1.1200000000000001</v>
      </c>
    </row>
    <row r="144" spans="2:16" x14ac:dyDescent="0.25">
      <c r="B144" s="34" t="s">
        <v>216</v>
      </c>
      <c r="C144" s="35" t="s">
        <v>314</v>
      </c>
      <c r="D144" s="36">
        <v>0.12</v>
      </c>
      <c r="E144" s="37">
        <v>8018189850677</v>
      </c>
      <c r="F144" s="29">
        <v>60.59</v>
      </c>
      <c r="G144" s="30">
        <f t="shared" si="35"/>
        <v>67.860800000000012</v>
      </c>
      <c r="H144" s="29">
        <v>64.83</v>
      </c>
      <c r="I144" s="31">
        <f t="shared" si="36"/>
        <v>72.6096</v>
      </c>
      <c r="J144" s="32">
        <f t="shared" si="37"/>
        <v>98.022960000000012</v>
      </c>
      <c r="K144" s="32">
        <f t="shared" si="38"/>
        <v>83.501039999999989</v>
      </c>
      <c r="L144" s="31">
        <f t="shared" si="39"/>
        <v>98</v>
      </c>
      <c r="M144" s="33">
        <f t="shared" si="40"/>
        <v>83.5</v>
      </c>
      <c r="O144" s="11">
        <f t="shared" si="41"/>
        <v>6.9978544314243107E-2</v>
      </c>
      <c r="P144" s="14">
        <f t="shared" si="42"/>
        <v>1.1200000000000001</v>
      </c>
    </row>
    <row r="145" spans="2:16" x14ac:dyDescent="0.25">
      <c r="B145" s="34" t="s">
        <v>217</v>
      </c>
      <c r="C145" s="35" t="s">
        <v>315</v>
      </c>
      <c r="D145" s="36">
        <v>0.12</v>
      </c>
      <c r="E145" s="37">
        <v>8018189852053</v>
      </c>
      <c r="F145" s="29">
        <v>15.03</v>
      </c>
      <c r="G145" s="30">
        <f t="shared" si="35"/>
        <v>16.833600000000001</v>
      </c>
      <c r="H145" s="29">
        <v>16.079999999999998</v>
      </c>
      <c r="I145" s="31">
        <f t="shared" si="36"/>
        <v>18.009599999999999</v>
      </c>
      <c r="J145" s="32">
        <f t="shared" si="37"/>
        <v>24.31296</v>
      </c>
      <c r="K145" s="32">
        <f t="shared" si="38"/>
        <v>20.711039999999997</v>
      </c>
      <c r="L145" s="31">
        <f t="shared" si="39"/>
        <v>24.3</v>
      </c>
      <c r="M145" s="33">
        <f t="shared" si="40"/>
        <v>20.7</v>
      </c>
      <c r="O145" s="11">
        <f t="shared" si="41"/>
        <v>6.9860279441117612E-2</v>
      </c>
      <c r="P145" s="14">
        <f t="shared" si="42"/>
        <v>1.1200000000000001</v>
      </c>
    </row>
    <row r="146" spans="2:16" x14ac:dyDescent="0.25">
      <c r="B146" s="34" t="s">
        <v>218</v>
      </c>
      <c r="C146" s="35" t="s">
        <v>316</v>
      </c>
      <c r="D146" s="36">
        <v>0.12</v>
      </c>
      <c r="E146" s="37">
        <v>8018189850714</v>
      </c>
      <c r="F146" s="29">
        <v>112.43</v>
      </c>
      <c r="G146" s="30">
        <f t="shared" si="35"/>
        <v>125.92160000000003</v>
      </c>
      <c r="H146" s="29">
        <v>120.3</v>
      </c>
      <c r="I146" s="31">
        <f t="shared" si="36"/>
        <v>134.73600000000002</v>
      </c>
      <c r="J146" s="32">
        <f t="shared" si="37"/>
        <v>181.89360000000005</v>
      </c>
      <c r="K146" s="32">
        <f t="shared" si="38"/>
        <v>154.94640000000001</v>
      </c>
      <c r="L146" s="31">
        <f t="shared" si="39"/>
        <v>181.9</v>
      </c>
      <c r="M146" s="33">
        <f t="shared" si="40"/>
        <v>154.9</v>
      </c>
      <c r="O146" s="11">
        <f t="shared" si="41"/>
        <v>6.9999110557680266E-2</v>
      </c>
      <c r="P146" s="14">
        <f t="shared" si="42"/>
        <v>1.1200000000000001</v>
      </c>
    </row>
    <row r="147" spans="2:16" x14ac:dyDescent="0.25">
      <c r="B147" s="34" t="s">
        <v>219</v>
      </c>
      <c r="C147" s="35" t="s">
        <v>317</v>
      </c>
      <c r="D147" s="36">
        <v>0.12</v>
      </c>
      <c r="E147" s="37">
        <v>8018189850745</v>
      </c>
      <c r="F147" s="29">
        <v>112.43</v>
      </c>
      <c r="G147" s="30">
        <f t="shared" si="35"/>
        <v>125.92160000000003</v>
      </c>
      <c r="H147" s="29">
        <v>120.3</v>
      </c>
      <c r="I147" s="31">
        <f t="shared" si="36"/>
        <v>134.73600000000002</v>
      </c>
      <c r="J147" s="32">
        <f t="shared" si="37"/>
        <v>181.89360000000005</v>
      </c>
      <c r="K147" s="32">
        <f t="shared" si="38"/>
        <v>154.94640000000001</v>
      </c>
      <c r="L147" s="31">
        <f t="shared" si="39"/>
        <v>181.9</v>
      </c>
      <c r="M147" s="33">
        <f t="shared" si="40"/>
        <v>154.9</v>
      </c>
      <c r="O147" s="11">
        <f t="shared" si="41"/>
        <v>6.9999110557680266E-2</v>
      </c>
      <c r="P147" s="14">
        <f t="shared" si="42"/>
        <v>1.1200000000000001</v>
      </c>
    </row>
    <row r="148" spans="2:16" x14ac:dyDescent="0.25">
      <c r="B148" s="34" t="s">
        <v>220</v>
      </c>
      <c r="C148" s="35" t="s">
        <v>318</v>
      </c>
      <c r="D148" s="36">
        <v>0.12</v>
      </c>
      <c r="E148" s="37">
        <v>8018189852978</v>
      </c>
      <c r="F148" s="29">
        <v>49.27</v>
      </c>
      <c r="G148" s="30">
        <f t="shared" si="35"/>
        <v>55.182400000000008</v>
      </c>
      <c r="H148" s="29">
        <v>52.72</v>
      </c>
      <c r="I148" s="31">
        <f t="shared" si="36"/>
        <v>59.046400000000006</v>
      </c>
      <c r="J148" s="32">
        <f t="shared" si="37"/>
        <v>79.712640000000007</v>
      </c>
      <c r="K148" s="32">
        <f t="shared" si="38"/>
        <v>67.903360000000006</v>
      </c>
      <c r="L148" s="31">
        <f t="shared" si="39"/>
        <v>79.7</v>
      </c>
      <c r="M148" s="33">
        <f t="shared" si="40"/>
        <v>67.900000000000006</v>
      </c>
      <c r="O148" s="11">
        <f t="shared" si="41"/>
        <v>7.0022325959001375E-2</v>
      </c>
      <c r="P148" s="14">
        <f t="shared" si="42"/>
        <v>1.1200000000000001</v>
      </c>
    </row>
    <row r="149" spans="2:16" x14ac:dyDescent="0.25">
      <c r="B149" s="34" t="s">
        <v>221</v>
      </c>
      <c r="C149" s="35" t="s">
        <v>319</v>
      </c>
      <c r="D149" s="36">
        <v>0.12</v>
      </c>
      <c r="E149" s="37">
        <v>8018189850523</v>
      </c>
      <c r="F149" s="29">
        <v>243.96001000000001</v>
      </c>
      <c r="G149" s="30">
        <f t="shared" si="35"/>
        <v>273.23521120000004</v>
      </c>
      <c r="H149" s="29">
        <v>261.04000000000002</v>
      </c>
      <c r="I149" s="31">
        <f t="shared" si="36"/>
        <v>292.36480000000006</v>
      </c>
      <c r="J149" s="32">
        <f t="shared" si="37"/>
        <v>394.6924800000001</v>
      </c>
      <c r="K149" s="32">
        <f t="shared" si="38"/>
        <v>336.21952000000005</v>
      </c>
      <c r="L149" s="31">
        <f t="shared" si="39"/>
        <v>394.7</v>
      </c>
      <c r="M149" s="33">
        <f t="shared" si="40"/>
        <v>336.2</v>
      </c>
      <c r="O149" s="11">
        <f t="shared" si="41"/>
        <v>7.0011433431241388E-2</v>
      </c>
      <c r="P149" s="14">
        <f t="shared" si="42"/>
        <v>1.1200000000000001</v>
      </c>
    </row>
    <row r="150" spans="2:16" x14ac:dyDescent="0.25">
      <c r="B150" s="34" t="s">
        <v>222</v>
      </c>
      <c r="C150" s="35" t="s">
        <v>320</v>
      </c>
      <c r="D150" s="36">
        <v>0.12</v>
      </c>
      <c r="E150" s="37">
        <v>8018189850547</v>
      </c>
      <c r="F150" s="29">
        <v>48.03</v>
      </c>
      <c r="G150" s="30">
        <f t="shared" si="35"/>
        <v>53.793600000000005</v>
      </c>
      <c r="H150" s="29">
        <v>51.39</v>
      </c>
      <c r="I150" s="31">
        <f t="shared" si="36"/>
        <v>57.556800000000003</v>
      </c>
      <c r="J150" s="32">
        <f t="shared" si="37"/>
        <v>77.70168000000001</v>
      </c>
      <c r="K150" s="32">
        <f t="shared" si="38"/>
        <v>66.19032</v>
      </c>
      <c r="L150" s="31">
        <f t="shared" si="39"/>
        <v>77.7</v>
      </c>
      <c r="M150" s="33">
        <f t="shared" si="40"/>
        <v>66.2</v>
      </c>
      <c r="O150" s="11">
        <f t="shared" si="41"/>
        <v>6.9956277326670868E-2</v>
      </c>
      <c r="P150" s="14">
        <f t="shared" si="42"/>
        <v>1.1200000000000001</v>
      </c>
    </row>
    <row r="151" spans="2:16" x14ac:dyDescent="0.25">
      <c r="B151" s="34" t="s">
        <v>223</v>
      </c>
      <c r="C151" s="35" t="s">
        <v>321</v>
      </c>
      <c r="D151" s="36">
        <v>0.12</v>
      </c>
      <c r="E151" s="37">
        <v>8018189850554</v>
      </c>
      <c r="F151" s="29">
        <v>70.400000000000006</v>
      </c>
      <c r="G151" s="30">
        <f t="shared" si="35"/>
        <v>78.848000000000013</v>
      </c>
      <c r="H151" s="29">
        <v>75.33</v>
      </c>
      <c r="I151" s="31">
        <f t="shared" si="36"/>
        <v>84.369600000000005</v>
      </c>
      <c r="J151" s="32">
        <f t="shared" si="37"/>
        <v>113.89896000000002</v>
      </c>
      <c r="K151" s="32">
        <f t="shared" si="38"/>
        <v>97.025040000000004</v>
      </c>
      <c r="L151" s="31">
        <f t="shared" si="39"/>
        <v>113.9</v>
      </c>
      <c r="M151" s="33">
        <f t="shared" si="40"/>
        <v>97</v>
      </c>
      <c r="O151" s="11">
        <f t="shared" si="41"/>
        <v>7.0028409090908905E-2</v>
      </c>
      <c r="P151" s="14">
        <f t="shared" si="42"/>
        <v>1.1200000000000001</v>
      </c>
    </row>
    <row r="152" spans="2:16" x14ac:dyDescent="0.25">
      <c r="B152" s="34" t="s">
        <v>224</v>
      </c>
      <c r="C152" s="35" t="s">
        <v>322</v>
      </c>
      <c r="D152" s="36">
        <v>0.12</v>
      </c>
      <c r="E152" s="37">
        <v>8018189130151</v>
      </c>
      <c r="F152" s="29">
        <v>242.86</v>
      </c>
      <c r="G152" s="30">
        <f t="shared" si="35"/>
        <v>272.00320000000005</v>
      </c>
      <c r="H152" s="29">
        <v>259.86</v>
      </c>
      <c r="I152" s="31">
        <f t="shared" si="36"/>
        <v>291.04320000000007</v>
      </c>
      <c r="J152" s="32">
        <f t="shared" si="37"/>
        <v>392.90832000000012</v>
      </c>
      <c r="K152" s="32">
        <f t="shared" si="38"/>
        <v>334.69968000000006</v>
      </c>
      <c r="L152" s="31">
        <f t="shared" si="39"/>
        <v>392.9</v>
      </c>
      <c r="M152" s="33">
        <f t="shared" si="40"/>
        <v>334.7</v>
      </c>
      <c r="O152" s="11">
        <f t="shared" si="41"/>
        <v>6.9999176480276759E-2</v>
      </c>
      <c r="P152" s="14">
        <f t="shared" si="42"/>
        <v>1.1200000000000001</v>
      </c>
    </row>
    <row r="153" spans="2:16" x14ac:dyDescent="0.25">
      <c r="B153" s="34" t="s">
        <v>225</v>
      </c>
      <c r="C153" s="35" t="s">
        <v>323</v>
      </c>
      <c r="D153" s="36">
        <v>0.12</v>
      </c>
      <c r="E153" s="37">
        <v>8018189852220</v>
      </c>
      <c r="F153" s="29">
        <v>55.24</v>
      </c>
      <c r="G153" s="30">
        <f t="shared" si="35"/>
        <v>61.868800000000007</v>
      </c>
      <c r="H153" s="29">
        <v>59.11</v>
      </c>
      <c r="I153" s="31">
        <f t="shared" si="36"/>
        <v>66.20320000000001</v>
      </c>
      <c r="J153" s="32">
        <f t="shared" si="37"/>
        <v>89.374320000000026</v>
      </c>
      <c r="K153" s="32">
        <f t="shared" si="38"/>
        <v>76.133679999999998</v>
      </c>
      <c r="L153" s="31">
        <f t="shared" si="39"/>
        <v>89.4</v>
      </c>
      <c r="M153" s="33">
        <f t="shared" si="40"/>
        <v>76.099999999999994</v>
      </c>
      <c r="O153" s="11">
        <f t="shared" si="41"/>
        <v>7.0057929036929645E-2</v>
      </c>
      <c r="P153" s="14">
        <f t="shared" si="42"/>
        <v>1.1200000000000001</v>
      </c>
    </row>
    <row r="154" spans="2:16" x14ac:dyDescent="0.25">
      <c r="B154" s="34" t="s">
        <v>226</v>
      </c>
      <c r="C154" s="35" t="s">
        <v>324</v>
      </c>
      <c r="D154" s="36">
        <v>0.12</v>
      </c>
      <c r="E154" s="37">
        <v>8018189852237</v>
      </c>
      <c r="F154" s="29">
        <v>110.28</v>
      </c>
      <c r="G154" s="30">
        <f t="shared" si="35"/>
        <v>123.51360000000001</v>
      </c>
      <c r="H154" s="29">
        <v>118</v>
      </c>
      <c r="I154" s="31">
        <f t="shared" si="36"/>
        <v>132.16000000000003</v>
      </c>
      <c r="J154" s="32">
        <f t="shared" si="37"/>
        <v>178.41600000000005</v>
      </c>
      <c r="K154" s="32">
        <f t="shared" si="38"/>
        <v>151.98400000000001</v>
      </c>
      <c r="L154" s="31">
        <f t="shared" si="39"/>
        <v>178.4</v>
      </c>
      <c r="M154" s="33">
        <f t="shared" si="40"/>
        <v>152</v>
      </c>
      <c r="O154" s="11">
        <f t="shared" si="41"/>
        <v>7.0003627130939439E-2</v>
      </c>
      <c r="P154" s="14">
        <f t="shared" si="42"/>
        <v>1.1200000000000001</v>
      </c>
    </row>
    <row r="155" spans="2:16" x14ac:dyDescent="0.25">
      <c r="B155" s="34" t="s">
        <v>227</v>
      </c>
      <c r="C155" s="35" t="s">
        <v>325</v>
      </c>
      <c r="D155" s="36">
        <v>0.12</v>
      </c>
      <c r="E155" s="37">
        <v>8018189130076</v>
      </c>
      <c r="F155" s="29">
        <v>91.69</v>
      </c>
      <c r="G155" s="30">
        <f t="shared" si="35"/>
        <v>102.69280000000001</v>
      </c>
      <c r="H155" s="29">
        <v>98.11</v>
      </c>
      <c r="I155" s="31">
        <f t="shared" si="36"/>
        <v>109.88320000000002</v>
      </c>
      <c r="J155" s="32">
        <f t="shared" si="37"/>
        <v>148.34232000000003</v>
      </c>
      <c r="K155" s="32">
        <f t="shared" si="38"/>
        <v>126.36568000000001</v>
      </c>
      <c r="L155" s="31">
        <f t="shared" si="39"/>
        <v>148.30000000000001</v>
      </c>
      <c r="M155" s="33">
        <f t="shared" si="40"/>
        <v>126.4</v>
      </c>
      <c r="O155" s="11">
        <f t="shared" si="41"/>
        <v>7.0018540735085733E-2</v>
      </c>
      <c r="P155" s="14">
        <f t="shared" si="42"/>
        <v>1.1200000000000001</v>
      </c>
    </row>
    <row r="156" spans="2:16" x14ac:dyDescent="0.25">
      <c r="B156" s="34" t="s">
        <v>228</v>
      </c>
      <c r="C156" s="35" t="s">
        <v>326</v>
      </c>
      <c r="D156" s="36">
        <v>0.12</v>
      </c>
      <c r="E156" s="37">
        <v>8018189130120</v>
      </c>
      <c r="F156" s="29">
        <v>112.43</v>
      </c>
      <c r="G156" s="30">
        <f t="shared" si="35"/>
        <v>125.92160000000003</v>
      </c>
      <c r="H156" s="29">
        <v>120.3</v>
      </c>
      <c r="I156" s="31">
        <f t="shared" si="36"/>
        <v>134.73600000000002</v>
      </c>
      <c r="J156" s="32">
        <f t="shared" si="37"/>
        <v>181.89360000000005</v>
      </c>
      <c r="K156" s="32">
        <f t="shared" si="38"/>
        <v>154.94640000000001</v>
      </c>
      <c r="L156" s="31">
        <f t="shared" si="39"/>
        <v>181.9</v>
      </c>
      <c r="M156" s="33">
        <f t="shared" si="40"/>
        <v>154.9</v>
      </c>
      <c r="O156" s="11">
        <f t="shared" si="41"/>
        <v>6.9999110557680266E-2</v>
      </c>
      <c r="P156" s="14">
        <f t="shared" si="42"/>
        <v>1.1200000000000001</v>
      </c>
    </row>
    <row r="157" spans="2:16" x14ac:dyDescent="0.25">
      <c r="B157" s="34" t="s">
        <v>229</v>
      </c>
      <c r="C157" s="35" t="s">
        <v>327</v>
      </c>
      <c r="D157" s="36">
        <v>0.12</v>
      </c>
      <c r="E157" s="37">
        <v>8018189130069</v>
      </c>
      <c r="F157" s="29">
        <v>325.82001000000002</v>
      </c>
      <c r="G157" s="30">
        <f t="shared" si="35"/>
        <v>364.91841120000004</v>
      </c>
      <c r="H157" s="29">
        <v>348.63</v>
      </c>
      <c r="I157" s="31">
        <f t="shared" si="36"/>
        <v>390.46560000000005</v>
      </c>
      <c r="J157" s="32">
        <f t="shared" si="37"/>
        <v>527.12856000000011</v>
      </c>
      <c r="K157" s="32">
        <f t="shared" si="38"/>
        <v>449.03544000000005</v>
      </c>
      <c r="L157" s="31">
        <f t="shared" si="39"/>
        <v>527.1</v>
      </c>
      <c r="M157" s="33">
        <f t="shared" si="40"/>
        <v>449</v>
      </c>
      <c r="O157" s="11">
        <f t="shared" si="41"/>
        <v>7.0007947025721329E-2</v>
      </c>
      <c r="P157" s="14">
        <f t="shared" si="42"/>
        <v>1.1200000000000001</v>
      </c>
    </row>
    <row r="158" spans="2:16" x14ac:dyDescent="0.25">
      <c r="B158" s="34" t="s">
        <v>230</v>
      </c>
      <c r="C158" s="35" t="s">
        <v>328</v>
      </c>
      <c r="D158" s="36">
        <v>0.12</v>
      </c>
      <c r="E158" s="37">
        <v>8018189130533</v>
      </c>
      <c r="F158" s="29">
        <v>929.31</v>
      </c>
      <c r="G158" s="30">
        <f t="shared" si="35"/>
        <v>1040.8271999999999</v>
      </c>
      <c r="H158" s="29">
        <v>994.36</v>
      </c>
      <c r="I158" s="31">
        <f t="shared" si="36"/>
        <v>1113.6832000000002</v>
      </c>
      <c r="J158" s="32">
        <f t="shared" si="37"/>
        <v>1503.4723200000003</v>
      </c>
      <c r="K158" s="32">
        <f t="shared" si="38"/>
        <v>1280.73568</v>
      </c>
      <c r="L158" s="31">
        <f t="shared" si="39"/>
        <v>1503.5</v>
      </c>
      <c r="M158" s="33">
        <f t="shared" si="40"/>
        <v>1280.7</v>
      </c>
      <c r="O158" s="11">
        <f t="shared" si="41"/>
        <v>6.9998170685777739E-2</v>
      </c>
      <c r="P158" s="14">
        <f t="shared" si="42"/>
        <v>1.1200000000000001</v>
      </c>
    </row>
    <row r="159" spans="2:16" x14ac:dyDescent="0.25">
      <c r="B159" s="34" t="s">
        <v>231</v>
      </c>
      <c r="C159" s="35" t="s">
        <v>329</v>
      </c>
      <c r="D159" s="36">
        <v>0.12</v>
      </c>
      <c r="E159" s="37">
        <v>8018189130526</v>
      </c>
      <c r="F159" s="29">
        <v>862.73999000000003</v>
      </c>
      <c r="G159" s="30">
        <f t="shared" si="35"/>
        <v>966.26878880000015</v>
      </c>
      <c r="H159" s="29">
        <v>923.13</v>
      </c>
      <c r="I159" s="31">
        <f t="shared" si="36"/>
        <v>1033.9056</v>
      </c>
      <c r="J159" s="32">
        <f t="shared" si="37"/>
        <v>1395.7725600000001</v>
      </c>
      <c r="K159" s="32">
        <f t="shared" si="38"/>
        <v>1188.99144</v>
      </c>
      <c r="L159" s="31">
        <f t="shared" si="39"/>
        <v>1395.8</v>
      </c>
      <c r="M159" s="33">
        <f t="shared" si="40"/>
        <v>1189</v>
      </c>
      <c r="O159" s="11">
        <f t="shared" si="41"/>
        <v>6.9997926026357016E-2</v>
      </c>
      <c r="P159" s="14">
        <f t="shared" si="42"/>
        <v>1.1200000000000001</v>
      </c>
    </row>
    <row r="160" spans="2:16" x14ac:dyDescent="0.25">
      <c r="B160" s="34" t="s">
        <v>232</v>
      </c>
      <c r="C160" s="35" t="s">
        <v>330</v>
      </c>
      <c r="D160" s="36">
        <v>0.12</v>
      </c>
      <c r="E160" s="37">
        <v>8018189130199</v>
      </c>
      <c r="F160" s="29">
        <v>255.2</v>
      </c>
      <c r="G160" s="30">
        <f t="shared" si="35"/>
        <v>285.82400000000001</v>
      </c>
      <c r="H160" s="29">
        <v>273.06</v>
      </c>
      <c r="I160" s="31">
        <f t="shared" si="36"/>
        <v>305.8272</v>
      </c>
      <c r="J160" s="32">
        <f t="shared" si="37"/>
        <v>412.86672000000004</v>
      </c>
      <c r="K160" s="32">
        <f t="shared" si="38"/>
        <v>351.70128</v>
      </c>
      <c r="L160" s="31">
        <f t="shared" si="39"/>
        <v>412.9</v>
      </c>
      <c r="M160" s="33">
        <f t="shared" si="40"/>
        <v>351.7</v>
      </c>
      <c r="O160" s="11">
        <f t="shared" si="41"/>
        <v>6.9984326018808884E-2</v>
      </c>
      <c r="P160" s="14">
        <f t="shared" si="42"/>
        <v>1.1200000000000001</v>
      </c>
    </row>
    <row r="161" spans="2:16" x14ac:dyDescent="0.25">
      <c r="B161" s="34" t="s">
        <v>331</v>
      </c>
      <c r="C161" s="35" t="s">
        <v>332</v>
      </c>
      <c r="D161" s="36">
        <v>0.21</v>
      </c>
      <c r="E161" s="37">
        <v>6427803001265</v>
      </c>
      <c r="F161" s="29">
        <v>78.650000000000006</v>
      </c>
      <c r="G161" s="30">
        <f t="shared" ref="G161:G184" si="43">F161*P161</f>
        <v>95.166499999999999</v>
      </c>
      <c r="H161" s="29">
        <v>97.53</v>
      </c>
      <c r="I161" s="31">
        <f t="shared" ref="I161:I184" si="44">H161*P161</f>
        <v>118.01129999999999</v>
      </c>
      <c r="J161" s="32">
        <f t="shared" ref="J161:J184" si="45">I161*1.35</f>
        <v>159.31525500000001</v>
      </c>
      <c r="K161" s="32">
        <f t="shared" ref="K161:K184" si="46">I161*1.15</f>
        <v>135.71299499999998</v>
      </c>
      <c r="L161" s="31">
        <f t="shared" ref="L161:L184" si="47">ROUND(J161,1)</f>
        <v>159.30000000000001</v>
      </c>
      <c r="M161" s="33">
        <f t="shared" ref="M161:M184" si="48">ROUND(K161,1)</f>
        <v>135.69999999999999</v>
      </c>
      <c r="O161" s="11">
        <f t="shared" ref="O161:O184" si="49">(H161/F161)-1</f>
        <v>0.24005085823267636</v>
      </c>
      <c r="P161" s="14">
        <f t="shared" ref="P161:P184" si="50">1+(D161)</f>
        <v>1.21</v>
      </c>
    </row>
    <row r="162" spans="2:16" x14ac:dyDescent="0.25">
      <c r="B162" s="34" t="s">
        <v>333</v>
      </c>
      <c r="C162" s="35" t="s">
        <v>334</v>
      </c>
      <c r="D162" s="36">
        <v>0.21</v>
      </c>
      <c r="E162" s="37">
        <v>6427803001272</v>
      </c>
      <c r="F162" s="29">
        <v>97.05</v>
      </c>
      <c r="G162" s="30">
        <f t="shared" si="43"/>
        <v>117.43049999999999</v>
      </c>
      <c r="H162" s="29">
        <v>120.34</v>
      </c>
      <c r="I162" s="31">
        <f t="shared" si="44"/>
        <v>145.6114</v>
      </c>
      <c r="J162" s="32">
        <f t="shared" si="45"/>
        <v>196.57539000000003</v>
      </c>
      <c r="K162" s="32">
        <f t="shared" si="46"/>
        <v>167.45310999999998</v>
      </c>
      <c r="L162" s="31">
        <f t="shared" si="47"/>
        <v>196.6</v>
      </c>
      <c r="M162" s="33">
        <f t="shared" si="48"/>
        <v>167.5</v>
      </c>
      <c r="O162" s="11">
        <f t="shared" si="49"/>
        <v>0.23997939206594543</v>
      </c>
      <c r="P162" s="14">
        <f t="shared" si="50"/>
        <v>1.21</v>
      </c>
    </row>
    <row r="163" spans="2:16" x14ac:dyDescent="0.25">
      <c r="B163" s="34" t="s">
        <v>335</v>
      </c>
      <c r="C163" s="35" t="s">
        <v>336</v>
      </c>
      <c r="D163" s="36">
        <v>0.21</v>
      </c>
      <c r="E163" s="37">
        <v>6427803001289</v>
      </c>
      <c r="F163" s="29">
        <v>116.15</v>
      </c>
      <c r="G163" s="30">
        <f t="shared" si="43"/>
        <v>140.54150000000001</v>
      </c>
      <c r="H163" s="29">
        <v>144.03</v>
      </c>
      <c r="I163" s="31">
        <f t="shared" si="44"/>
        <v>174.27629999999999</v>
      </c>
      <c r="J163" s="32">
        <f t="shared" si="45"/>
        <v>235.27300500000001</v>
      </c>
      <c r="K163" s="32">
        <f t="shared" si="46"/>
        <v>200.41774499999997</v>
      </c>
      <c r="L163" s="31">
        <f t="shared" si="47"/>
        <v>235.3</v>
      </c>
      <c r="M163" s="33">
        <f t="shared" si="48"/>
        <v>200.4</v>
      </c>
      <c r="O163" s="11">
        <f t="shared" si="49"/>
        <v>0.24003443822643122</v>
      </c>
      <c r="P163" s="14">
        <f t="shared" si="50"/>
        <v>1.21</v>
      </c>
    </row>
    <row r="164" spans="2:16" x14ac:dyDescent="0.25">
      <c r="B164" s="34" t="s">
        <v>337</v>
      </c>
      <c r="C164" s="35" t="s">
        <v>338</v>
      </c>
      <c r="D164" s="36">
        <v>0.21</v>
      </c>
      <c r="E164" s="37">
        <v>8022967010016</v>
      </c>
      <c r="F164" s="29">
        <v>211.05</v>
      </c>
      <c r="G164" s="30">
        <f t="shared" si="43"/>
        <v>255.37049999999999</v>
      </c>
      <c r="H164" s="29">
        <v>234.27</v>
      </c>
      <c r="I164" s="31">
        <f t="shared" si="44"/>
        <v>283.4667</v>
      </c>
      <c r="J164" s="32">
        <f t="shared" si="45"/>
        <v>382.68004500000001</v>
      </c>
      <c r="K164" s="32">
        <f t="shared" si="46"/>
        <v>325.98670499999997</v>
      </c>
      <c r="L164" s="31">
        <f t="shared" si="47"/>
        <v>382.7</v>
      </c>
      <c r="M164" s="33">
        <f t="shared" si="48"/>
        <v>326</v>
      </c>
      <c r="O164" s="11">
        <f t="shared" si="49"/>
        <v>0.1100213219616204</v>
      </c>
      <c r="P164" s="14">
        <f t="shared" si="50"/>
        <v>1.21</v>
      </c>
    </row>
    <row r="165" spans="2:16" x14ac:dyDescent="0.25">
      <c r="B165" s="34" t="s">
        <v>339</v>
      </c>
      <c r="C165" s="35" t="s">
        <v>340</v>
      </c>
      <c r="D165" s="36">
        <v>0.21</v>
      </c>
      <c r="E165" s="37">
        <v>8022967028967</v>
      </c>
      <c r="F165" s="29">
        <v>305.33999999999997</v>
      </c>
      <c r="G165" s="30">
        <f t="shared" si="43"/>
        <v>369.46139999999997</v>
      </c>
      <c r="H165" s="29">
        <v>314.5</v>
      </c>
      <c r="I165" s="31">
        <f t="shared" si="44"/>
        <v>380.54500000000002</v>
      </c>
      <c r="J165" s="32">
        <f t="shared" si="45"/>
        <v>513.73575000000005</v>
      </c>
      <c r="K165" s="32">
        <f t="shared" si="46"/>
        <v>437.62674999999996</v>
      </c>
      <c r="L165" s="31">
        <f t="shared" si="47"/>
        <v>513.70000000000005</v>
      </c>
      <c r="M165" s="33">
        <f t="shared" si="48"/>
        <v>437.6</v>
      </c>
      <c r="O165" s="11">
        <f t="shared" si="49"/>
        <v>2.9999344992467591E-2</v>
      </c>
      <c r="P165" s="14">
        <f t="shared" si="50"/>
        <v>1.21</v>
      </c>
    </row>
    <row r="166" spans="2:16" x14ac:dyDescent="0.25">
      <c r="B166" s="34" t="s">
        <v>341</v>
      </c>
      <c r="C166" s="35" t="s">
        <v>342</v>
      </c>
      <c r="D166" s="36">
        <v>0.21</v>
      </c>
      <c r="E166" s="37">
        <v>8022967049184</v>
      </c>
      <c r="F166" s="29">
        <v>45.27</v>
      </c>
      <c r="G166" s="30">
        <f t="shared" si="43"/>
        <v>54.776700000000005</v>
      </c>
      <c r="H166" s="29">
        <v>52.06</v>
      </c>
      <c r="I166" s="31">
        <f t="shared" si="44"/>
        <v>62.992600000000003</v>
      </c>
      <c r="J166" s="32">
        <f t="shared" si="45"/>
        <v>85.040010000000009</v>
      </c>
      <c r="K166" s="32">
        <f t="shared" si="46"/>
        <v>72.441490000000002</v>
      </c>
      <c r="L166" s="31">
        <f t="shared" si="47"/>
        <v>85</v>
      </c>
      <c r="M166" s="33">
        <f t="shared" si="48"/>
        <v>72.400000000000006</v>
      </c>
      <c r="O166" s="11">
        <f t="shared" si="49"/>
        <v>0.1499889551579412</v>
      </c>
      <c r="P166" s="14">
        <f t="shared" si="50"/>
        <v>1.21</v>
      </c>
    </row>
    <row r="167" spans="2:16" x14ac:dyDescent="0.25">
      <c r="B167" s="34" t="s">
        <v>343</v>
      </c>
      <c r="C167" s="35" t="s">
        <v>344</v>
      </c>
      <c r="D167" s="36">
        <v>0.21</v>
      </c>
      <c r="E167" s="37">
        <v>8022967049177</v>
      </c>
      <c r="F167" s="29">
        <v>45.27</v>
      </c>
      <c r="G167" s="30">
        <f t="shared" si="43"/>
        <v>54.776700000000005</v>
      </c>
      <c r="H167" s="29">
        <v>52.06</v>
      </c>
      <c r="I167" s="31">
        <f t="shared" si="44"/>
        <v>62.992600000000003</v>
      </c>
      <c r="J167" s="32">
        <f t="shared" si="45"/>
        <v>85.040010000000009</v>
      </c>
      <c r="K167" s="32">
        <f t="shared" si="46"/>
        <v>72.441490000000002</v>
      </c>
      <c r="L167" s="31">
        <f t="shared" si="47"/>
        <v>85</v>
      </c>
      <c r="M167" s="33">
        <f t="shared" si="48"/>
        <v>72.400000000000006</v>
      </c>
      <c r="O167" s="11">
        <f t="shared" si="49"/>
        <v>0.1499889551579412</v>
      </c>
      <c r="P167" s="14">
        <f t="shared" si="50"/>
        <v>1.21</v>
      </c>
    </row>
    <row r="168" spans="2:16" x14ac:dyDescent="0.25">
      <c r="B168" s="34" t="s">
        <v>345</v>
      </c>
      <c r="C168" s="35" t="s">
        <v>346</v>
      </c>
      <c r="D168" s="36">
        <v>0.21</v>
      </c>
      <c r="E168" s="37">
        <v>8022967032025</v>
      </c>
      <c r="F168" s="29">
        <v>62.71</v>
      </c>
      <c r="G168" s="30">
        <f t="shared" si="43"/>
        <v>75.879099999999994</v>
      </c>
      <c r="H168" s="29">
        <v>72.739999999999995</v>
      </c>
      <c r="I168" s="31">
        <f t="shared" si="44"/>
        <v>88.015399999999985</v>
      </c>
      <c r="J168" s="32">
        <f t="shared" si="45"/>
        <v>118.82078999999999</v>
      </c>
      <c r="K168" s="32">
        <f t="shared" si="46"/>
        <v>101.21770999999998</v>
      </c>
      <c r="L168" s="31">
        <f t="shared" si="47"/>
        <v>118.8</v>
      </c>
      <c r="M168" s="33">
        <f t="shared" si="48"/>
        <v>101.2</v>
      </c>
      <c r="O168" s="11">
        <f t="shared" si="49"/>
        <v>0.15994259288789658</v>
      </c>
      <c r="P168" s="14">
        <f t="shared" si="50"/>
        <v>1.21</v>
      </c>
    </row>
    <row r="169" spans="2:16" x14ac:dyDescent="0.25">
      <c r="B169" s="34" t="s">
        <v>347</v>
      </c>
      <c r="C169" s="35" t="s">
        <v>348</v>
      </c>
      <c r="D169" s="36">
        <v>0.21</v>
      </c>
      <c r="E169" s="37">
        <v>8022967032018</v>
      </c>
      <c r="F169" s="29">
        <v>62.71</v>
      </c>
      <c r="G169" s="30">
        <f t="shared" si="43"/>
        <v>75.879099999999994</v>
      </c>
      <c r="H169" s="29">
        <v>72.739999999999995</v>
      </c>
      <c r="I169" s="31">
        <f t="shared" si="44"/>
        <v>88.015399999999985</v>
      </c>
      <c r="J169" s="32">
        <f t="shared" si="45"/>
        <v>118.82078999999999</v>
      </c>
      <c r="K169" s="32">
        <f t="shared" si="46"/>
        <v>101.21770999999998</v>
      </c>
      <c r="L169" s="31">
        <f t="shared" si="47"/>
        <v>118.8</v>
      </c>
      <c r="M169" s="33">
        <f t="shared" si="48"/>
        <v>101.2</v>
      </c>
      <c r="O169" s="11">
        <f t="shared" si="49"/>
        <v>0.15994259288789658</v>
      </c>
      <c r="P169" s="14">
        <f t="shared" si="50"/>
        <v>1.21</v>
      </c>
    </row>
    <row r="170" spans="2:16" x14ac:dyDescent="0.25">
      <c r="B170" s="34" t="s">
        <v>349</v>
      </c>
      <c r="C170" s="35" t="s">
        <v>350</v>
      </c>
      <c r="D170" s="36">
        <v>0.21</v>
      </c>
      <c r="E170" s="37">
        <v>8022967040594</v>
      </c>
      <c r="F170" s="29">
        <v>87.7</v>
      </c>
      <c r="G170" s="30">
        <f t="shared" si="43"/>
        <v>106.117</v>
      </c>
      <c r="H170" s="29">
        <v>101.73</v>
      </c>
      <c r="I170" s="31">
        <f t="shared" si="44"/>
        <v>123.0933</v>
      </c>
      <c r="J170" s="32">
        <f t="shared" si="45"/>
        <v>166.17595500000002</v>
      </c>
      <c r="K170" s="32">
        <f t="shared" si="46"/>
        <v>141.55729499999998</v>
      </c>
      <c r="L170" s="31">
        <f t="shared" si="47"/>
        <v>166.2</v>
      </c>
      <c r="M170" s="33">
        <f t="shared" si="48"/>
        <v>141.6</v>
      </c>
      <c r="O170" s="11">
        <f t="shared" si="49"/>
        <v>0.15997719498289631</v>
      </c>
      <c r="P170" s="14">
        <f t="shared" si="50"/>
        <v>1.21</v>
      </c>
    </row>
    <row r="171" spans="2:16" x14ac:dyDescent="0.25">
      <c r="B171" s="34" t="s">
        <v>351</v>
      </c>
      <c r="C171" s="35" t="s">
        <v>352</v>
      </c>
      <c r="D171" s="36">
        <v>0.21</v>
      </c>
      <c r="E171" s="37">
        <v>8022967040587</v>
      </c>
      <c r="F171" s="29">
        <v>87.7</v>
      </c>
      <c r="G171" s="30">
        <f t="shared" si="43"/>
        <v>106.117</v>
      </c>
      <c r="H171" s="29">
        <v>96.47</v>
      </c>
      <c r="I171" s="31">
        <f t="shared" si="44"/>
        <v>116.72869999999999</v>
      </c>
      <c r="J171" s="32">
        <f t="shared" si="45"/>
        <v>157.58374499999999</v>
      </c>
      <c r="K171" s="32">
        <f t="shared" si="46"/>
        <v>134.23800499999999</v>
      </c>
      <c r="L171" s="31">
        <f t="shared" si="47"/>
        <v>157.6</v>
      </c>
      <c r="M171" s="33">
        <f t="shared" si="48"/>
        <v>134.19999999999999</v>
      </c>
      <c r="O171" s="11">
        <f t="shared" si="49"/>
        <v>9.9999999999999867E-2</v>
      </c>
      <c r="P171" s="14">
        <f t="shared" si="50"/>
        <v>1.21</v>
      </c>
    </row>
    <row r="172" spans="2:16" x14ac:dyDescent="0.25">
      <c r="B172" s="34" t="s">
        <v>353</v>
      </c>
      <c r="C172" s="35" t="s">
        <v>354</v>
      </c>
      <c r="D172" s="36">
        <v>0.21</v>
      </c>
      <c r="E172" s="37">
        <v>8022967046701</v>
      </c>
      <c r="F172" s="29">
        <v>399.79998999999998</v>
      </c>
      <c r="G172" s="30">
        <f t="shared" si="43"/>
        <v>483.75798789999999</v>
      </c>
      <c r="H172" s="29">
        <v>467.77</v>
      </c>
      <c r="I172" s="31">
        <f t="shared" si="44"/>
        <v>566.00169999999991</v>
      </c>
      <c r="J172" s="32">
        <f t="shared" si="45"/>
        <v>764.10229499999991</v>
      </c>
      <c r="K172" s="32">
        <f t="shared" si="46"/>
        <v>650.90195499999982</v>
      </c>
      <c r="L172" s="31">
        <f t="shared" si="47"/>
        <v>764.1</v>
      </c>
      <c r="M172" s="33">
        <f t="shared" si="48"/>
        <v>650.9</v>
      </c>
      <c r="O172" s="11">
        <f t="shared" si="49"/>
        <v>0.17001003426738448</v>
      </c>
      <c r="P172" s="14">
        <f t="shared" si="50"/>
        <v>1.21</v>
      </c>
    </row>
    <row r="173" spans="2:16" x14ac:dyDescent="0.25">
      <c r="B173" s="34" t="s">
        <v>355</v>
      </c>
      <c r="C173" s="35" t="s">
        <v>356</v>
      </c>
      <c r="D173" s="36">
        <v>0.21</v>
      </c>
      <c r="E173" s="37">
        <v>8022967047197</v>
      </c>
      <c r="F173" s="29">
        <v>138.55000000000001</v>
      </c>
      <c r="G173" s="30">
        <f t="shared" si="43"/>
        <v>167.6455</v>
      </c>
      <c r="H173" s="29">
        <v>162.1</v>
      </c>
      <c r="I173" s="31">
        <f t="shared" si="44"/>
        <v>196.14099999999999</v>
      </c>
      <c r="J173" s="32">
        <f t="shared" si="45"/>
        <v>264.79034999999999</v>
      </c>
      <c r="K173" s="32">
        <f t="shared" si="46"/>
        <v>225.56214999999997</v>
      </c>
      <c r="L173" s="31">
        <f t="shared" si="47"/>
        <v>264.8</v>
      </c>
      <c r="M173" s="33">
        <f t="shared" si="48"/>
        <v>225.6</v>
      </c>
      <c r="O173" s="11">
        <f t="shared" si="49"/>
        <v>0.16997473836160215</v>
      </c>
      <c r="P173" s="14">
        <f t="shared" si="50"/>
        <v>1.21</v>
      </c>
    </row>
    <row r="174" spans="2:16" x14ac:dyDescent="0.25">
      <c r="B174" s="34" t="s">
        <v>357</v>
      </c>
      <c r="C174" s="35" t="s">
        <v>358</v>
      </c>
      <c r="D174" s="36">
        <v>0.21</v>
      </c>
      <c r="E174" s="37">
        <v>8022967040785</v>
      </c>
      <c r="F174" s="29">
        <v>400.29001</v>
      </c>
      <c r="G174" s="30">
        <f t="shared" si="43"/>
        <v>484.35091209999996</v>
      </c>
      <c r="H174" s="29">
        <v>412.3</v>
      </c>
      <c r="I174" s="31">
        <f t="shared" si="44"/>
        <v>498.88299999999998</v>
      </c>
      <c r="J174" s="32">
        <f t="shared" si="45"/>
        <v>673.49205000000006</v>
      </c>
      <c r="K174" s="32">
        <f t="shared" si="46"/>
        <v>573.71544999999992</v>
      </c>
      <c r="L174" s="31">
        <f t="shared" si="47"/>
        <v>673.5</v>
      </c>
      <c r="M174" s="33">
        <f t="shared" si="48"/>
        <v>573.70000000000005</v>
      </c>
      <c r="O174" s="11">
        <f t="shared" si="49"/>
        <v>3.0003221914031819E-2</v>
      </c>
      <c r="P174" s="14">
        <f t="shared" si="50"/>
        <v>1.21</v>
      </c>
    </row>
    <row r="175" spans="2:16" x14ac:dyDescent="0.25">
      <c r="B175" s="34" t="s">
        <v>359</v>
      </c>
      <c r="C175" s="35" t="s">
        <v>360</v>
      </c>
      <c r="D175" s="36">
        <v>0.21</v>
      </c>
      <c r="E175" s="37">
        <v>8022967052290</v>
      </c>
      <c r="F175" s="29">
        <v>1219.51001</v>
      </c>
      <c r="G175" s="30">
        <f t="shared" si="43"/>
        <v>1475.6071121</v>
      </c>
      <c r="H175" s="29">
        <v>1536.58</v>
      </c>
      <c r="I175" s="31">
        <f t="shared" si="44"/>
        <v>1859.2617999999998</v>
      </c>
      <c r="J175" s="32">
        <f t="shared" si="45"/>
        <v>2510.0034299999998</v>
      </c>
      <c r="K175" s="32">
        <f t="shared" si="46"/>
        <v>2138.1510699999994</v>
      </c>
      <c r="L175" s="31">
        <f t="shared" si="47"/>
        <v>2510</v>
      </c>
      <c r="M175" s="33">
        <f t="shared" si="48"/>
        <v>2138.1999999999998</v>
      </c>
      <c r="O175" s="11">
        <f t="shared" si="49"/>
        <v>0.25999785766416128</v>
      </c>
      <c r="P175" s="14">
        <f t="shared" si="50"/>
        <v>1.21</v>
      </c>
    </row>
    <row r="176" spans="2:16" x14ac:dyDescent="0.25">
      <c r="B176" s="34" t="s">
        <v>361</v>
      </c>
      <c r="C176" s="35" t="s">
        <v>362</v>
      </c>
      <c r="D176" s="36">
        <v>0.21</v>
      </c>
      <c r="E176" s="37">
        <v>8022967069328</v>
      </c>
      <c r="F176" s="29">
        <v>2237.6001000000001</v>
      </c>
      <c r="G176" s="30">
        <f t="shared" si="43"/>
        <v>2707.4961210000001</v>
      </c>
      <c r="H176" s="29">
        <v>2819.38</v>
      </c>
      <c r="I176" s="31">
        <f t="shared" si="44"/>
        <v>3411.4497999999999</v>
      </c>
      <c r="J176" s="32">
        <f t="shared" si="45"/>
        <v>4605.45723</v>
      </c>
      <c r="K176" s="32">
        <f t="shared" si="46"/>
        <v>3923.1672699999995</v>
      </c>
      <c r="L176" s="31">
        <f t="shared" si="47"/>
        <v>4605.5</v>
      </c>
      <c r="M176" s="33">
        <f t="shared" si="48"/>
        <v>3923.2</v>
      </c>
      <c r="O176" s="11">
        <f t="shared" si="49"/>
        <v>0.26000173131919335</v>
      </c>
      <c r="P176" s="14">
        <f t="shared" si="50"/>
        <v>1.21</v>
      </c>
    </row>
    <row r="177" spans="2:16" x14ac:dyDescent="0.25">
      <c r="B177" s="34" t="s">
        <v>363</v>
      </c>
      <c r="C177" s="35" t="s">
        <v>364</v>
      </c>
      <c r="D177" s="36">
        <v>0.21</v>
      </c>
      <c r="E177" s="37">
        <v>8595166763538</v>
      </c>
      <c r="F177" s="29">
        <v>250.05</v>
      </c>
      <c r="G177" s="30">
        <f t="shared" si="43"/>
        <v>302.56049999999999</v>
      </c>
      <c r="H177" s="29">
        <v>335.07</v>
      </c>
      <c r="I177" s="31">
        <f t="shared" si="44"/>
        <v>405.43469999999996</v>
      </c>
      <c r="J177" s="32">
        <f t="shared" si="45"/>
        <v>547.33684500000004</v>
      </c>
      <c r="K177" s="32">
        <f t="shared" si="46"/>
        <v>466.2499049999999</v>
      </c>
      <c r="L177" s="31">
        <f t="shared" si="47"/>
        <v>547.29999999999995</v>
      </c>
      <c r="M177" s="33">
        <f t="shared" si="48"/>
        <v>466.2</v>
      </c>
      <c r="O177" s="11">
        <f t="shared" si="49"/>
        <v>0.34001199760047984</v>
      </c>
      <c r="P177" s="14">
        <f t="shared" si="50"/>
        <v>1.21</v>
      </c>
    </row>
    <row r="178" spans="2:16" x14ac:dyDescent="0.25">
      <c r="B178" s="34" t="s">
        <v>365</v>
      </c>
      <c r="C178" s="35" t="s">
        <v>366</v>
      </c>
      <c r="D178" s="36">
        <v>0.21</v>
      </c>
      <c r="E178" s="37">
        <v>8595166763552</v>
      </c>
      <c r="F178" s="29">
        <v>295.51001000000002</v>
      </c>
      <c r="G178" s="30">
        <f t="shared" si="43"/>
        <v>357.56711210000003</v>
      </c>
      <c r="H178" s="29">
        <v>401.89</v>
      </c>
      <c r="I178" s="31">
        <f t="shared" si="44"/>
        <v>486.28689999999995</v>
      </c>
      <c r="J178" s="32">
        <f t="shared" si="45"/>
        <v>656.48731499999997</v>
      </c>
      <c r="K178" s="32">
        <f t="shared" si="46"/>
        <v>559.22993499999984</v>
      </c>
      <c r="L178" s="31">
        <f t="shared" si="47"/>
        <v>656.5</v>
      </c>
      <c r="M178" s="33">
        <f t="shared" si="48"/>
        <v>559.20000000000005</v>
      </c>
      <c r="O178" s="11">
        <f t="shared" si="49"/>
        <v>0.3599877716494273</v>
      </c>
      <c r="P178" s="14">
        <f t="shared" si="50"/>
        <v>1.21</v>
      </c>
    </row>
    <row r="179" spans="2:16" x14ac:dyDescent="0.25">
      <c r="B179" s="34" t="s">
        <v>367</v>
      </c>
      <c r="C179" s="35" t="s">
        <v>368</v>
      </c>
      <c r="D179" s="36">
        <v>0.21</v>
      </c>
      <c r="E179" s="37">
        <v>8595166763569</v>
      </c>
      <c r="F179" s="29">
        <v>204.58</v>
      </c>
      <c r="G179" s="30">
        <f t="shared" si="43"/>
        <v>247.54179999999999</v>
      </c>
      <c r="H179" s="29">
        <v>231.18</v>
      </c>
      <c r="I179" s="31">
        <f t="shared" si="44"/>
        <v>279.7278</v>
      </c>
      <c r="J179" s="32">
        <f t="shared" si="45"/>
        <v>377.63253000000003</v>
      </c>
      <c r="K179" s="32">
        <f t="shared" si="46"/>
        <v>321.68696999999997</v>
      </c>
      <c r="L179" s="31">
        <f t="shared" si="47"/>
        <v>377.6</v>
      </c>
      <c r="M179" s="33">
        <f t="shared" si="48"/>
        <v>321.7</v>
      </c>
      <c r="O179" s="11">
        <f t="shared" si="49"/>
        <v>0.13002248509140668</v>
      </c>
      <c r="P179" s="14">
        <f t="shared" si="50"/>
        <v>1.21</v>
      </c>
    </row>
    <row r="180" spans="2:16" x14ac:dyDescent="0.25">
      <c r="B180" s="34" t="s">
        <v>369</v>
      </c>
      <c r="C180" s="35" t="s">
        <v>370</v>
      </c>
      <c r="D180" s="36">
        <v>0.21</v>
      </c>
      <c r="E180" s="37">
        <v>8022967040747</v>
      </c>
      <c r="F180" s="29">
        <v>640.51000999999997</v>
      </c>
      <c r="G180" s="30">
        <f t="shared" si="43"/>
        <v>775.01711209999996</v>
      </c>
      <c r="H180" s="29">
        <v>704.56</v>
      </c>
      <c r="I180" s="31">
        <f t="shared" si="44"/>
        <v>852.5175999999999</v>
      </c>
      <c r="J180" s="32">
        <f t="shared" si="45"/>
        <v>1150.89876</v>
      </c>
      <c r="K180" s="32">
        <f t="shared" si="46"/>
        <v>980.39523999999983</v>
      </c>
      <c r="L180" s="31">
        <f t="shared" si="47"/>
        <v>1150.9000000000001</v>
      </c>
      <c r="M180" s="33">
        <f t="shared" si="48"/>
        <v>980.4</v>
      </c>
      <c r="O180" s="11">
        <f t="shared" si="49"/>
        <v>9.9998421570335783E-2</v>
      </c>
      <c r="P180" s="14">
        <f t="shared" si="50"/>
        <v>1.21</v>
      </c>
    </row>
    <row r="181" spans="2:16" x14ac:dyDescent="0.25">
      <c r="B181" s="34" t="s">
        <v>371</v>
      </c>
      <c r="C181" s="35" t="s">
        <v>372</v>
      </c>
      <c r="D181" s="36">
        <v>0.21</v>
      </c>
      <c r="E181" s="37">
        <v>8022967071185</v>
      </c>
      <c r="F181" s="29">
        <v>849.63</v>
      </c>
      <c r="G181" s="30">
        <f t="shared" si="43"/>
        <v>1028.0523000000001</v>
      </c>
      <c r="H181" s="29">
        <v>1070.53</v>
      </c>
      <c r="I181" s="31">
        <f t="shared" si="44"/>
        <v>1295.3412999999998</v>
      </c>
      <c r="J181" s="32">
        <f t="shared" si="45"/>
        <v>1748.7107549999998</v>
      </c>
      <c r="K181" s="32">
        <f t="shared" si="46"/>
        <v>1489.6424949999996</v>
      </c>
      <c r="L181" s="31">
        <f t="shared" si="47"/>
        <v>1748.7</v>
      </c>
      <c r="M181" s="33">
        <f t="shared" si="48"/>
        <v>1489.6</v>
      </c>
      <c r="O181" s="11">
        <f t="shared" si="49"/>
        <v>0.2599955274648964</v>
      </c>
      <c r="P181" s="14">
        <f t="shared" si="50"/>
        <v>1.21</v>
      </c>
    </row>
    <row r="182" spans="2:16" x14ac:dyDescent="0.25">
      <c r="B182" s="34" t="s">
        <v>373</v>
      </c>
      <c r="C182" s="35" t="s">
        <v>374</v>
      </c>
      <c r="D182" s="36">
        <v>0.21</v>
      </c>
      <c r="E182" s="37">
        <v>8022967039499</v>
      </c>
      <c r="F182" s="29">
        <v>755.59002999999996</v>
      </c>
      <c r="G182" s="30">
        <f t="shared" si="43"/>
        <v>914.26393629999995</v>
      </c>
      <c r="H182" s="29">
        <v>921.82</v>
      </c>
      <c r="I182" s="31">
        <f t="shared" si="44"/>
        <v>1115.4022</v>
      </c>
      <c r="J182" s="32">
        <f t="shared" si="45"/>
        <v>1505.7929700000002</v>
      </c>
      <c r="K182" s="32">
        <f t="shared" si="46"/>
        <v>1282.7125299999998</v>
      </c>
      <c r="L182" s="31">
        <f t="shared" si="47"/>
        <v>1505.8</v>
      </c>
      <c r="M182" s="33">
        <f t="shared" si="48"/>
        <v>1282.7</v>
      </c>
      <c r="O182" s="11">
        <f t="shared" si="49"/>
        <v>0.22000021625483868</v>
      </c>
      <c r="P182" s="14">
        <f t="shared" si="50"/>
        <v>1.21</v>
      </c>
    </row>
    <row r="183" spans="2:16" x14ac:dyDescent="0.25">
      <c r="B183" s="34" t="s">
        <v>375</v>
      </c>
      <c r="C183" s="35" t="s">
        <v>376</v>
      </c>
      <c r="D183" s="36">
        <v>0.21</v>
      </c>
      <c r="E183" s="37">
        <v>8022967071192</v>
      </c>
      <c r="F183" s="29">
        <v>1043.7299800000001</v>
      </c>
      <c r="G183" s="30">
        <f t="shared" si="43"/>
        <v>1262.9132758000001</v>
      </c>
      <c r="H183" s="29">
        <v>1315.1</v>
      </c>
      <c r="I183" s="31">
        <f t="shared" si="44"/>
        <v>1591.2709999999997</v>
      </c>
      <c r="J183" s="32">
        <f t="shared" si="45"/>
        <v>2148.2158499999996</v>
      </c>
      <c r="K183" s="32">
        <f t="shared" si="46"/>
        <v>1829.9616499999995</v>
      </c>
      <c r="L183" s="31">
        <f t="shared" si="47"/>
        <v>2148.1999999999998</v>
      </c>
      <c r="M183" s="33">
        <f t="shared" si="48"/>
        <v>1830</v>
      </c>
      <c r="O183" s="11">
        <f t="shared" si="49"/>
        <v>0.26000021576461751</v>
      </c>
      <c r="P183" s="14">
        <f t="shared" si="50"/>
        <v>1.21</v>
      </c>
    </row>
    <row r="184" spans="2:16" x14ac:dyDescent="0.25">
      <c r="B184" s="34" t="s">
        <v>377</v>
      </c>
      <c r="C184" s="35" t="s">
        <v>378</v>
      </c>
      <c r="D184" s="36">
        <v>0.21</v>
      </c>
      <c r="E184" s="37">
        <v>8022967040709</v>
      </c>
      <c r="F184" s="29">
        <v>941.48999000000003</v>
      </c>
      <c r="G184" s="30">
        <f t="shared" si="43"/>
        <v>1139.2028879</v>
      </c>
      <c r="H184" s="29">
        <v>1129.79</v>
      </c>
      <c r="I184" s="31">
        <f t="shared" si="44"/>
        <v>1367.0458999999998</v>
      </c>
      <c r="J184" s="32">
        <f t="shared" si="45"/>
        <v>1845.5119649999999</v>
      </c>
      <c r="K184" s="32">
        <f t="shared" si="46"/>
        <v>1572.1027849999998</v>
      </c>
      <c r="L184" s="31">
        <f t="shared" si="47"/>
        <v>1845.5</v>
      </c>
      <c r="M184" s="33">
        <f t="shared" si="48"/>
        <v>1572.1</v>
      </c>
      <c r="O184" s="11">
        <f t="shared" si="49"/>
        <v>0.20000213703812175</v>
      </c>
      <c r="P184" s="14">
        <f t="shared" si="50"/>
        <v>1.21</v>
      </c>
    </row>
    <row r="185" spans="2:16" x14ac:dyDescent="0.25">
      <c r="B185" s="34" t="s">
        <v>379</v>
      </c>
      <c r="C185" s="35" t="s">
        <v>380</v>
      </c>
      <c r="D185" s="36">
        <v>0.21</v>
      </c>
      <c r="E185" s="37">
        <v>5412087013180</v>
      </c>
      <c r="F185" s="29">
        <v>353.82001000000002</v>
      </c>
      <c r="G185" s="30">
        <f t="shared" ref="G185:G196" si="51">F185*P185</f>
        <v>428.12221210000001</v>
      </c>
      <c r="H185" s="29">
        <v>364.43</v>
      </c>
      <c r="I185" s="31">
        <f t="shared" ref="I185:I196" si="52">H185*P185</f>
        <v>440.96030000000002</v>
      </c>
      <c r="J185" s="32">
        <f t="shared" ref="J185:J196" si="53">I185*1.35</f>
        <v>595.29640500000005</v>
      </c>
      <c r="K185" s="32">
        <f t="shared" ref="K185:K196" si="54">I185*1.15</f>
        <v>507.10434499999997</v>
      </c>
      <c r="L185" s="31">
        <f t="shared" ref="L185:L196" si="55">ROUND(J185,1)</f>
        <v>595.29999999999995</v>
      </c>
      <c r="M185" s="33">
        <f t="shared" ref="M185:M196" si="56">ROUND(K185,1)</f>
        <v>507.1</v>
      </c>
      <c r="O185" s="11">
        <f t="shared" ref="O185:O196" si="57">(H185/F185)-1</f>
        <v>2.9986969928580409E-2</v>
      </c>
      <c r="P185" s="14">
        <f t="shared" ref="P185:P196" si="58">1+(D185)</f>
        <v>1.21</v>
      </c>
    </row>
    <row r="186" spans="2:16" x14ac:dyDescent="0.25">
      <c r="B186" s="34" t="s">
        <v>381</v>
      </c>
      <c r="C186" s="35" t="s">
        <v>382</v>
      </c>
      <c r="D186" s="36">
        <v>0.21</v>
      </c>
      <c r="E186" s="37">
        <v>5412087991143</v>
      </c>
      <c r="F186" s="29">
        <v>432.35998999999998</v>
      </c>
      <c r="G186" s="30">
        <f t="shared" si="51"/>
        <v>523.1555879</v>
      </c>
      <c r="H186" s="29">
        <v>449.65</v>
      </c>
      <c r="I186" s="31">
        <f t="shared" si="52"/>
        <v>544.07650000000001</v>
      </c>
      <c r="J186" s="32">
        <f t="shared" si="53"/>
        <v>734.50327500000003</v>
      </c>
      <c r="K186" s="32">
        <f t="shared" si="54"/>
        <v>625.68797499999994</v>
      </c>
      <c r="L186" s="31">
        <f t="shared" si="55"/>
        <v>734.5</v>
      </c>
      <c r="M186" s="33">
        <f t="shared" si="56"/>
        <v>625.70000000000005</v>
      </c>
      <c r="O186" s="11">
        <f t="shared" si="57"/>
        <v>3.9989847349196195E-2</v>
      </c>
      <c r="P186" s="14">
        <f t="shared" si="58"/>
        <v>1.21</v>
      </c>
    </row>
    <row r="187" spans="2:16" x14ac:dyDescent="0.25">
      <c r="B187" s="34" t="s">
        <v>383</v>
      </c>
      <c r="C187" s="35" t="s">
        <v>384</v>
      </c>
      <c r="D187" s="36">
        <v>0.21</v>
      </c>
      <c r="E187" s="37">
        <v>5412087004829</v>
      </c>
      <c r="F187" s="29">
        <v>24.21</v>
      </c>
      <c r="G187" s="30">
        <f t="shared" si="51"/>
        <v>29.2941</v>
      </c>
      <c r="H187" s="29">
        <v>25.18</v>
      </c>
      <c r="I187" s="31">
        <f t="shared" si="52"/>
        <v>30.4678</v>
      </c>
      <c r="J187" s="32">
        <f t="shared" si="53"/>
        <v>41.131530000000005</v>
      </c>
      <c r="K187" s="32">
        <f t="shared" si="54"/>
        <v>35.037969999999994</v>
      </c>
      <c r="L187" s="31">
        <f t="shared" si="55"/>
        <v>41.1</v>
      </c>
      <c r="M187" s="33">
        <f t="shared" si="56"/>
        <v>35</v>
      </c>
      <c r="O187" s="11">
        <f t="shared" si="57"/>
        <v>4.0066088393225785E-2</v>
      </c>
      <c r="P187" s="14">
        <f t="shared" si="58"/>
        <v>1.21</v>
      </c>
    </row>
    <row r="188" spans="2:16" x14ac:dyDescent="0.25">
      <c r="B188" s="34" t="s">
        <v>385</v>
      </c>
      <c r="C188" s="35" t="s">
        <v>386</v>
      </c>
      <c r="D188" s="36">
        <v>0.21</v>
      </c>
      <c r="E188" s="37">
        <v>5412087021475</v>
      </c>
      <c r="F188" s="29">
        <v>24.21</v>
      </c>
      <c r="G188" s="30">
        <f t="shared" si="51"/>
        <v>29.2941</v>
      </c>
      <c r="H188" s="29">
        <v>25.18</v>
      </c>
      <c r="I188" s="31">
        <f t="shared" si="52"/>
        <v>30.4678</v>
      </c>
      <c r="J188" s="32">
        <f t="shared" si="53"/>
        <v>41.131530000000005</v>
      </c>
      <c r="K188" s="32">
        <f t="shared" si="54"/>
        <v>35.037969999999994</v>
      </c>
      <c r="L188" s="31">
        <f t="shared" si="55"/>
        <v>41.1</v>
      </c>
      <c r="M188" s="33">
        <f t="shared" si="56"/>
        <v>35</v>
      </c>
      <c r="O188" s="11">
        <f t="shared" si="57"/>
        <v>4.0066088393225785E-2</v>
      </c>
      <c r="P188" s="14">
        <f t="shared" si="58"/>
        <v>1.21</v>
      </c>
    </row>
    <row r="189" spans="2:16" x14ac:dyDescent="0.25">
      <c r="B189" s="34" t="s">
        <v>387</v>
      </c>
      <c r="C189" s="35" t="s">
        <v>388</v>
      </c>
      <c r="D189" s="36">
        <v>0.21</v>
      </c>
      <c r="E189" s="37">
        <v>5412087021482</v>
      </c>
      <c r="F189" s="29">
        <v>24.21</v>
      </c>
      <c r="G189" s="30">
        <f t="shared" si="51"/>
        <v>29.2941</v>
      </c>
      <c r="H189" s="29">
        <v>25.18</v>
      </c>
      <c r="I189" s="31">
        <f t="shared" si="52"/>
        <v>30.4678</v>
      </c>
      <c r="J189" s="32">
        <f t="shared" si="53"/>
        <v>41.131530000000005</v>
      </c>
      <c r="K189" s="32">
        <f t="shared" si="54"/>
        <v>35.037969999999994</v>
      </c>
      <c r="L189" s="31">
        <f t="shared" si="55"/>
        <v>41.1</v>
      </c>
      <c r="M189" s="33">
        <f t="shared" si="56"/>
        <v>35</v>
      </c>
      <c r="O189" s="11">
        <f t="shared" si="57"/>
        <v>4.0066088393225785E-2</v>
      </c>
      <c r="P189" s="14">
        <f t="shared" si="58"/>
        <v>1.21</v>
      </c>
    </row>
    <row r="190" spans="2:16" x14ac:dyDescent="0.25">
      <c r="B190" s="34" t="s">
        <v>389</v>
      </c>
      <c r="C190" s="35" t="s">
        <v>390</v>
      </c>
      <c r="D190" s="36">
        <v>0.21</v>
      </c>
      <c r="E190" s="37">
        <v>5412087000210</v>
      </c>
      <c r="F190" s="29">
        <v>30.27</v>
      </c>
      <c r="G190" s="30">
        <f t="shared" si="51"/>
        <v>36.6267</v>
      </c>
      <c r="H190" s="29">
        <v>31.48</v>
      </c>
      <c r="I190" s="31">
        <f t="shared" si="52"/>
        <v>38.090800000000002</v>
      </c>
      <c r="J190" s="32">
        <f t="shared" si="53"/>
        <v>51.422580000000004</v>
      </c>
      <c r="K190" s="32">
        <f t="shared" si="54"/>
        <v>43.80442</v>
      </c>
      <c r="L190" s="31">
        <f t="shared" si="55"/>
        <v>51.4</v>
      </c>
      <c r="M190" s="33">
        <f t="shared" si="56"/>
        <v>43.8</v>
      </c>
      <c r="O190" s="11">
        <f t="shared" si="57"/>
        <v>3.9973571192599922E-2</v>
      </c>
      <c r="P190" s="14">
        <f t="shared" si="58"/>
        <v>1.21</v>
      </c>
    </row>
    <row r="191" spans="2:16" x14ac:dyDescent="0.25">
      <c r="B191" s="34" t="s">
        <v>391</v>
      </c>
      <c r="C191" s="35" t="s">
        <v>392</v>
      </c>
      <c r="D191" s="36">
        <v>0.21</v>
      </c>
      <c r="E191" s="37">
        <v>5412087002573</v>
      </c>
      <c r="F191" s="29">
        <v>30.27</v>
      </c>
      <c r="G191" s="30">
        <f t="shared" si="51"/>
        <v>36.6267</v>
      </c>
      <c r="H191" s="29">
        <v>31.48</v>
      </c>
      <c r="I191" s="31">
        <f t="shared" si="52"/>
        <v>38.090800000000002</v>
      </c>
      <c r="J191" s="32">
        <f t="shared" si="53"/>
        <v>51.422580000000004</v>
      </c>
      <c r="K191" s="32">
        <f t="shared" si="54"/>
        <v>43.80442</v>
      </c>
      <c r="L191" s="31">
        <f t="shared" si="55"/>
        <v>51.4</v>
      </c>
      <c r="M191" s="33">
        <f t="shared" si="56"/>
        <v>43.8</v>
      </c>
      <c r="O191" s="11">
        <f t="shared" si="57"/>
        <v>3.9973571192599922E-2</v>
      </c>
      <c r="P191" s="14">
        <f t="shared" si="58"/>
        <v>1.21</v>
      </c>
    </row>
    <row r="192" spans="2:16" x14ac:dyDescent="0.25">
      <c r="B192" s="34" t="s">
        <v>393</v>
      </c>
      <c r="C192" s="35" t="s">
        <v>394</v>
      </c>
      <c r="D192" s="36">
        <v>0.21</v>
      </c>
      <c r="E192" s="37">
        <v>5412087021499</v>
      </c>
      <c r="F192" s="29">
        <v>35.6</v>
      </c>
      <c r="G192" s="30">
        <f t="shared" si="51"/>
        <v>43.076000000000001</v>
      </c>
      <c r="H192" s="29">
        <v>37.020000000000003</v>
      </c>
      <c r="I192" s="31">
        <f t="shared" si="52"/>
        <v>44.794200000000004</v>
      </c>
      <c r="J192" s="32">
        <f t="shared" si="53"/>
        <v>60.472170000000006</v>
      </c>
      <c r="K192" s="32">
        <f t="shared" si="54"/>
        <v>51.513330000000003</v>
      </c>
      <c r="L192" s="31">
        <f t="shared" si="55"/>
        <v>60.5</v>
      </c>
      <c r="M192" s="33">
        <f t="shared" si="56"/>
        <v>51.5</v>
      </c>
      <c r="O192" s="11">
        <f t="shared" si="57"/>
        <v>3.9887640449438155E-2</v>
      </c>
      <c r="P192" s="14">
        <f t="shared" si="58"/>
        <v>1.21</v>
      </c>
    </row>
    <row r="193" spans="2:16" x14ac:dyDescent="0.25">
      <c r="B193" s="34" t="s">
        <v>395</v>
      </c>
      <c r="C193" s="35" t="s">
        <v>396</v>
      </c>
      <c r="D193" s="36">
        <v>0.21</v>
      </c>
      <c r="E193" s="37">
        <v>5412087021505</v>
      </c>
      <c r="F193" s="29">
        <v>35.6</v>
      </c>
      <c r="G193" s="30">
        <f t="shared" si="51"/>
        <v>43.076000000000001</v>
      </c>
      <c r="H193" s="29">
        <v>37.020000000000003</v>
      </c>
      <c r="I193" s="31">
        <f t="shared" si="52"/>
        <v>44.794200000000004</v>
      </c>
      <c r="J193" s="32">
        <f t="shared" si="53"/>
        <v>60.472170000000006</v>
      </c>
      <c r="K193" s="32">
        <f t="shared" si="54"/>
        <v>51.513330000000003</v>
      </c>
      <c r="L193" s="31">
        <f t="shared" si="55"/>
        <v>60.5</v>
      </c>
      <c r="M193" s="33">
        <f t="shared" si="56"/>
        <v>51.5</v>
      </c>
      <c r="O193" s="11">
        <f t="shared" si="57"/>
        <v>3.9887640449438155E-2</v>
      </c>
      <c r="P193" s="14">
        <f t="shared" si="58"/>
        <v>1.21</v>
      </c>
    </row>
    <row r="194" spans="2:16" x14ac:dyDescent="0.25">
      <c r="B194" s="34" t="s">
        <v>397</v>
      </c>
      <c r="C194" s="35" t="s">
        <v>398</v>
      </c>
      <c r="D194" s="36">
        <v>0.21</v>
      </c>
      <c r="E194" s="37">
        <v>5412087017225</v>
      </c>
      <c r="F194" s="29">
        <v>119.35</v>
      </c>
      <c r="G194" s="30">
        <f t="shared" si="51"/>
        <v>144.4135</v>
      </c>
      <c r="H194" s="29">
        <v>125.32</v>
      </c>
      <c r="I194" s="31">
        <f t="shared" si="52"/>
        <v>151.63719999999998</v>
      </c>
      <c r="J194" s="32">
        <f t="shared" si="53"/>
        <v>204.71021999999999</v>
      </c>
      <c r="K194" s="32">
        <f t="shared" si="54"/>
        <v>174.38277999999997</v>
      </c>
      <c r="L194" s="31">
        <f t="shared" si="55"/>
        <v>204.7</v>
      </c>
      <c r="M194" s="33">
        <f t="shared" si="56"/>
        <v>174.4</v>
      </c>
      <c r="O194" s="11">
        <f t="shared" si="57"/>
        <v>5.0020946795140242E-2</v>
      </c>
      <c r="P194" s="14">
        <f t="shared" si="58"/>
        <v>1.21</v>
      </c>
    </row>
    <row r="195" spans="2:16" x14ac:dyDescent="0.25">
      <c r="B195" s="34" t="s">
        <v>399</v>
      </c>
      <c r="C195" s="35" t="s">
        <v>400</v>
      </c>
      <c r="D195" s="36">
        <v>0.21</v>
      </c>
      <c r="E195" s="37">
        <v>5412087017232</v>
      </c>
      <c r="F195" s="29">
        <v>119.35</v>
      </c>
      <c r="G195" s="30">
        <f t="shared" si="51"/>
        <v>144.4135</v>
      </c>
      <c r="H195" s="29">
        <v>125.32</v>
      </c>
      <c r="I195" s="31">
        <f t="shared" si="52"/>
        <v>151.63719999999998</v>
      </c>
      <c r="J195" s="32">
        <f t="shared" si="53"/>
        <v>204.71021999999999</v>
      </c>
      <c r="K195" s="32">
        <f t="shared" si="54"/>
        <v>174.38277999999997</v>
      </c>
      <c r="L195" s="31">
        <f t="shared" si="55"/>
        <v>204.7</v>
      </c>
      <c r="M195" s="33">
        <f t="shared" si="56"/>
        <v>174.4</v>
      </c>
      <c r="O195" s="11">
        <f t="shared" si="57"/>
        <v>5.0020946795140242E-2</v>
      </c>
      <c r="P195" s="14">
        <f t="shared" si="58"/>
        <v>1.21</v>
      </c>
    </row>
    <row r="196" spans="2:16" x14ac:dyDescent="0.25">
      <c r="B196" s="34" t="s">
        <v>401</v>
      </c>
      <c r="C196" s="35" t="s">
        <v>402</v>
      </c>
      <c r="D196" s="36">
        <v>0.21</v>
      </c>
      <c r="E196" s="37">
        <v>5412087017249</v>
      </c>
      <c r="F196" s="29">
        <v>201.74001000000001</v>
      </c>
      <c r="G196" s="30">
        <f t="shared" si="51"/>
        <v>244.1054121</v>
      </c>
      <c r="H196" s="29">
        <v>213.84</v>
      </c>
      <c r="I196" s="31">
        <f t="shared" si="52"/>
        <v>258.74639999999999</v>
      </c>
      <c r="J196" s="32">
        <f t="shared" si="53"/>
        <v>349.30763999999999</v>
      </c>
      <c r="K196" s="32">
        <f t="shared" si="54"/>
        <v>297.55835999999999</v>
      </c>
      <c r="L196" s="31">
        <f t="shared" si="55"/>
        <v>349.3</v>
      </c>
      <c r="M196" s="33">
        <f t="shared" si="56"/>
        <v>297.60000000000002</v>
      </c>
      <c r="O196" s="11">
        <f t="shared" si="57"/>
        <v>5.9978137207388871E-2</v>
      </c>
      <c r="P196" s="14">
        <f t="shared" si="58"/>
        <v>1.21</v>
      </c>
    </row>
    <row r="197" spans="2:16" x14ac:dyDescent="0.25">
      <c r="B197" s="34" t="s">
        <v>403</v>
      </c>
      <c r="C197" s="35" t="s">
        <v>404</v>
      </c>
      <c r="D197" s="36">
        <v>0.21</v>
      </c>
      <c r="E197" s="37">
        <v>5412087017256</v>
      </c>
      <c r="F197" s="29">
        <v>201.74001000000001</v>
      </c>
      <c r="G197" s="30">
        <f t="shared" ref="G197" si="59">F197*P197</f>
        <v>244.1054121</v>
      </c>
      <c r="H197" s="29">
        <v>213.84</v>
      </c>
      <c r="I197" s="31">
        <f t="shared" ref="I197" si="60">H197*P197</f>
        <v>258.74639999999999</v>
      </c>
      <c r="J197" s="32">
        <f t="shared" ref="J197" si="61">I197*1.35</f>
        <v>349.30763999999999</v>
      </c>
      <c r="K197" s="32">
        <f t="shared" ref="K197" si="62">I197*1.15</f>
        <v>297.55835999999999</v>
      </c>
      <c r="L197" s="31">
        <f t="shared" ref="L197" si="63">ROUND(J197,1)</f>
        <v>349.3</v>
      </c>
      <c r="M197" s="33">
        <f t="shared" ref="M197" si="64">ROUND(K197,1)</f>
        <v>297.60000000000002</v>
      </c>
      <c r="O197" s="11">
        <f t="shared" ref="O197" si="65">(H197/F197)-1</f>
        <v>5.9978137207388871E-2</v>
      </c>
      <c r="P197" s="14">
        <f t="shared" ref="P197" si="66">1+(D197)</f>
        <v>1.21</v>
      </c>
    </row>
  </sheetData>
  <autoFilter ref="B2:M2" xr:uid="{00000000-0009-0000-0000-000000000000}">
    <sortState xmlns:xlrd2="http://schemas.microsoft.com/office/spreadsheetml/2017/richdata2" ref="B3:M303">
      <sortCondition ref="B2"/>
    </sortState>
  </autoFilter>
  <phoneticPr fontId="30" type="noConversion"/>
  <conditionalFormatting sqref="B1:B1048576">
    <cfRule type="duplicateValues" dxfId="4" priority="27" stopIfTrue="1"/>
  </conditionalFormatting>
  <conditionalFormatting sqref="B3:B13">
    <cfRule type="expression" dxfId="3" priority="112" stopIfTrue="1">
      <formula>AND(COUNTIF(#REF!, B3)+COUNTIF($B$3:$B$3, B3)+COUNTIF(#REF!, B3)&gt;1,NOT(ISBLANK(B3)))</formula>
    </cfRule>
    <cfRule type="duplicateValues" dxfId="2" priority="113" stopIfTrue="1"/>
    <cfRule type="expression" dxfId="1" priority="114" stopIfTrue="1">
      <formula>AND(COUNTIF(#REF!, B3)+COUNTIF($B$3:$B$3, B3)+COUNTIF(#REF!, B3)&gt;1,NOT(ISBLANK(B3)))</formula>
    </cfRule>
  </conditionalFormatting>
  <conditionalFormatting sqref="B14:B26">
    <cfRule type="expression" dxfId="0" priority="108" stopIfTrue="1">
      <formula>AND(COUNTIF(#REF!, B14)+COUNTIF(#REF!, B14)+COUNTIF($B$13:$B$18, B14)&gt;1,NOT(ISBLANK(B14)))</formula>
    </cfRule>
  </conditionalFormatting>
  <pageMargins left="0.51181102362204722" right="0.51181102362204722" top="0.78740157480314965" bottom="0.78740157480314965" header="0.31496062992125984" footer="0.31496062992125984"/>
  <pageSetup paperSize="9" scale="96" fitToHeight="0" orientation="landscape" r:id="rId1"/>
  <headerFooter>
    <oddFooter>Stránka &amp;P z &amp;N</oddFooter>
  </headerFooter>
  <ignoredErrors>
    <ignoredError sqref="B3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změny cen</vt:lpstr>
      <vt:lpstr>'změny cen'!Názvy_tisku</vt:lpstr>
      <vt:lpstr>'změny cen'!Oblast_tisku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Kohlová</dc:creator>
  <cp:lastModifiedBy>Zdeňka Pavlíčková - Tommi CZ s.r.o.</cp:lastModifiedBy>
  <cp:lastPrinted>2026-02-10T16:44:18Z</cp:lastPrinted>
  <dcterms:created xsi:type="dcterms:W3CDTF">2013-03-08T08:19:36Z</dcterms:created>
  <dcterms:modified xsi:type="dcterms:W3CDTF">2026-07-30T14:28:43Z</dcterms:modified>
</cp:coreProperties>
</file>